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5" windowWidth="7515" windowHeight="7110" tabRatio="890"/>
  </bookViews>
  <sheets>
    <sheet name="HISTORICO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4" i="6"/>
  <c r="I154"/>
  <c r="H154"/>
  <c r="G154"/>
  <c r="F154"/>
  <c r="E154"/>
  <c r="D154"/>
  <c r="C154"/>
  <c r="M112"/>
  <c r="M111"/>
  <c r="M110"/>
  <c r="M113" s="1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M57"/>
  <c r="M47"/>
  <c r="M46"/>
  <c r="M22"/>
  <c r="M21"/>
  <c r="L199" l="1"/>
  <c r="L189"/>
  <c r="L113"/>
  <c r="K113"/>
  <c r="L57"/>
  <c r="L47"/>
  <c r="L22"/>
  <c r="F22"/>
  <c r="G22"/>
  <c r="H22"/>
  <c r="I189"/>
  <c r="K199"/>
  <c r="K189"/>
  <c r="K57"/>
  <c r="K47"/>
  <c r="E31"/>
  <c r="I199"/>
  <c r="H199"/>
  <c r="G199"/>
  <c r="F199"/>
  <c r="E199"/>
  <c r="D199"/>
  <c r="C199"/>
  <c r="H189"/>
  <c r="G189"/>
  <c r="F189"/>
  <c r="E189"/>
  <c r="D189"/>
  <c r="C189"/>
  <c r="I113"/>
  <c r="H113"/>
  <c r="G113"/>
  <c r="F113"/>
  <c r="E113"/>
  <c r="D113"/>
  <c r="C113"/>
  <c r="J111"/>
  <c r="J110"/>
  <c r="I57"/>
  <c r="H57"/>
  <c r="G57"/>
  <c r="F57"/>
  <c r="E57"/>
  <c r="D57"/>
  <c r="C57"/>
  <c r="J56"/>
  <c r="J55"/>
  <c r="J54"/>
  <c r="J53"/>
  <c r="J52"/>
  <c r="J51"/>
  <c r="I47"/>
  <c r="H47"/>
  <c r="G47"/>
  <c r="F47"/>
  <c r="E47"/>
  <c r="D47"/>
  <c r="C47"/>
  <c r="J46"/>
  <c r="J45"/>
  <c r="J44"/>
  <c r="J43"/>
  <c r="J42"/>
  <c r="J41"/>
  <c r="C31"/>
  <c r="D31"/>
  <c r="J199"/>
  <c r="J189"/>
  <c r="J113" l="1"/>
  <c r="J47"/>
  <c r="J57"/>
</calcChain>
</file>

<file path=xl/comments1.xml><?xml version="1.0" encoding="utf-8"?>
<comments xmlns="http://schemas.openxmlformats.org/spreadsheetml/2006/main">
  <authors>
    <author>Mª Fernanda Muñoz M.</author>
  </authors>
  <commentList>
    <comment ref="C22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porque faltan 3 áreas 
que ya no están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porque faltan 3 areas que ahora no estan
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porque faltan 3 areas que ahora no estan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porque faltan 3 areas que ahora no estan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porque faltan 3 areas que ahora no estan</t>
        </r>
      </text>
    </comment>
    <comment ref="H22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porque faltan 3 areas que ahora no estan</t>
        </r>
      </text>
    </comment>
    <comment ref="J6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MINIMO DE CORRUPCION
</t>
        </r>
      </text>
    </comment>
    <comment ref="L6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MINIMO DE CORRUPCION
</t>
        </r>
      </text>
    </comment>
    <comment ref="N6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MINIMO DE CORRUPCION
</t>
        </r>
      </text>
    </comment>
    <comment ref="G10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No se considera para el ranking
</t>
        </r>
      </text>
    </comment>
    <comment ref="H10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No se considera para el ranking
</t>
        </r>
      </text>
    </comment>
    <comment ref="I10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No se considera para el ranking</t>
        </r>
      </text>
    </comment>
    <comment ref="J10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No se considera para el ranking</t>
        </r>
      </text>
    </comment>
    <comment ref="K103" authorId="0">
      <text>
        <r>
          <rPr>
            <b/>
            <sz val="8"/>
            <color indexed="81"/>
            <rFont val="Tahoma"/>
            <family val="2"/>
          </rPr>
          <t>Mª Fernanda Muñoz M.:</t>
        </r>
        <r>
          <rPr>
            <sz val="8"/>
            <color indexed="81"/>
            <rFont val="Tahoma"/>
            <family val="2"/>
          </rPr>
          <t xml:space="preserve">
No se considera para el ranking</t>
        </r>
      </text>
    </comment>
  </commentList>
</comments>
</file>

<file path=xl/sharedStrings.xml><?xml version="1.0" encoding="utf-8"?>
<sst xmlns="http://schemas.openxmlformats.org/spreadsheetml/2006/main" count="238" uniqueCount="109">
  <si>
    <t>Salud</t>
  </si>
  <si>
    <t>TOTAL</t>
  </si>
  <si>
    <t>Minería</t>
  </si>
  <si>
    <t>Construcción</t>
  </si>
  <si>
    <t>Otro</t>
  </si>
  <si>
    <t>NS/NR</t>
  </si>
  <si>
    <t>Otros</t>
  </si>
  <si>
    <t>250.001 a 500.000</t>
  </si>
  <si>
    <t>Más de 500.001</t>
  </si>
  <si>
    <t>RESULTADOS ENCUESTA CORRUPCIÓN</t>
  </si>
  <si>
    <t>Pregunta 1 área empresa</t>
  </si>
  <si>
    <t>Servicios Portuarios</t>
  </si>
  <si>
    <t>Educación</t>
  </si>
  <si>
    <t>Serv. Financieros</t>
  </si>
  <si>
    <t>Transp. y Comun.</t>
  </si>
  <si>
    <t>Agrop. Silvícola</t>
  </si>
  <si>
    <t>Serv. Téc. y Prof.</t>
  </si>
  <si>
    <t>Com., Rest. y Hoteles</t>
  </si>
  <si>
    <t>Ind. Manufac.</t>
  </si>
  <si>
    <t>Pregunta 2 ventas UF</t>
  </si>
  <si>
    <t>100.001 a 250.000</t>
  </si>
  <si>
    <t>2.400 a 100.000</t>
  </si>
  <si>
    <t>Pregunta 3 nivel de corrupción PERCEPCIÓN</t>
  </si>
  <si>
    <t>Promedio</t>
  </si>
  <si>
    <t>Mucho mayor</t>
  </si>
  <si>
    <t xml:space="preserve">Mayor </t>
  </si>
  <si>
    <t xml:space="preserve">Igual </t>
  </si>
  <si>
    <t>Menor</t>
  </si>
  <si>
    <t>Mucho Menor</t>
  </si>
  <si>
    <t>Pregunta 5 en futuro cree que será?</t>
  </si>
  <si>
    <t>Mucho Mayor</t>
  </si>
  <si>
    <t>Mayor</t>
  </si>
  <si>
    <t>Contraloría</t>
  </si>
  <si>
    <t>Empresas Públicas</t>
  </si>
  <si>
    <t>Carabineros</t>
  </si>
  <si>
    <t>Municipalidades</t>
  </si>
  <si>
    <t>SII</t>
  </si>
  <si>
    <t>Gobiernos Regionales</t>
  </si>
  <si>
    <t>Registro Civil</t>
  </si>
  <si>
    <t>Ministerios</t>
  </si>
  <si>
    <t>FF.AA</t>
  </si>
  <si>
    <t>Hospitales</t>
  </si>
  <si>
    <t>Senado</t>
  </si>
  <si>
    <t>Poder Judicial</t>
  </si>
  <si>
    <t>Aduanas</t>
  </si>
  <si>
    <t>Investigaciones</t>
  </si>
  <si>
    <t>Entes Fisc. y Reg.</t>
  </si>
  <si>
    <t>Chile Compra</t>
  </si>
  <si>
    <t>Ministerio Público</t>
  </si>
  <si>
    <t>Cámara de Diputados</t>
  </si>
  <si>
    <t>Si</t>
  </si>
  <si>
    <t>No</t>
  </si>
  <si>
    <t>Relaciones de Negocios</t>
  </si>
  <si>
    <t>Usted mismo o su empresa</t>
  </si>
  <si>
    <t>Mal uso de recursos o bienes fiscales</t>
  </si>
  <si>
    <t>Pago Ilícito</t>
  </si>
  <si>
    <t>Tráfico de Influencias</t>
  </si>
  <si>
    <t>Acelerar un Juicio</t>
  </si>
  <si>
    <t>Ganar un Juicio</t>
  </si>
  <si>
    <t>Influenciar una Regulación</t>
  </si>
  <si>
    <t>Inspección</t>
  </si>
  <si>
    <t>Entrega de Info. Privilegiada</t>
  </si>
  <si>
    <t>Acelerar un trámite</t>
  </si>
  <si>
    <t>Entrega de Permisos</t>
  </si>
  <si>
    <t>Ganar una Licitación</t>
  </si>
  <si>
    <t>No Sabe</t>
  </si>
  <si>
    <t>No responde</t>
  </si>
  <si>
    <t xml:space="preserve">No </t>
  </si>
  <si>
    <t>Está en juicio</t>
  </si>
  <si>
    <t>Las denuncias no tienen efecto</t>
  </si>
  <si>
    <t>Miedo a represalias</t>
  </si>
  <si>
    <t>No tenía pruebas</t>
  </si>
  <si>
    <t>Trámite demasiado tedioso</t>
  </si>
  <si>
    <t>No sabía a quién denunciarlo</t>
  </si>
  <si>
    <t>Impuestos Internos</t>
  </si>
  <si>
    <t>Contraloría General de la República</t>
  </si>
  <si>
    <t>Fuerzas Armadas</t>
  </si>
  <si>
    <t>Entes Fiscalizadores y Reguladores (Ej. SERNAC, CONAMA, SAG, etc)</t>
  </si>
  <si>
    <t>-</t>
  </si>
  <si>
    <t>Pregunta 4. un año atrás cree que es?</t>
  </si>
  <si>
    <t>PERCEPCIÓN DE LA CORRUPCIÓN</t>
  </si>
  <si>
    <t>*No se puede comparar con más años porque la pregunta antes del 2008 era diferente</t>
  </si>
  <si>
    <t>*No encontré las bases de datos (tabulación) del 2002 - 2005. Sólo los corroboré en las Series Informe</t>
  </si>
  <si>
    <t>*No encontré las bases de datos (tabulación) del 2002 - 2005. Sólo los corroboré en las Series Informe. Importa más en este caso si es que hicieron los promedios con los 20-22-23</t>
  </si>
  <si>
    <t xml:space="preserve">    P. 9 Descripción de casos</t>
  </si>
  <si>
    <t>Número de casos conocidos no por medios</t>
  </si>
  <si>
    <t xml:space="preserve"> HECHOS CONCRETOS DE CORRUPCIÓN</t>
  </si>
  <si>
    <t xml:space="preserve">    Pregunta 6 Instituciones</t>
  </si>
  <si>
    <t>Pregunta 7 Conocimiento de casos</t>
  </si>
  <si>
    <t>Pregunta 8 Nº de casos</t>
  </si>
  <si>
    <t xml:space="preserve">    P. 10 Denuncia</t>
  </si>
  <si>
    <t xml:space="preserve">    P. 11 Sanción</t>
  </si>
  <si>
    <t xml:space="preserve">    P. 12 Razón para no denunciar</t>
  </si>
  <si>
    <t xml:space="preserve">    P. 9B Tipo de situación</t>
  </si>
  <si>
    <t>Campaña Electoral</t>
  </si>
  <si>
    <t>ver si se pueden comparar todas con 2005 porque  es un poco distinta la pregunta</t>
  </si>
  <si>
    <t xml:space="preserve">    P. 9A Como se enteró</t>
  </si>
  <si>
    <t>26.93%</t>
  </si>
  <si>
    <t>P. 13 Ley de Transparencia</t>
  </si>
  <si>
    <t>Percepción de los encuestados (escala de 0 a 10)</t>
  </si>
  <si>
    <t>P. 14 Chilecompra</t>
  </si>
  <si>
    <t>P. 15 Gobierno en la lucha contra la corrupción</t>
  </si>
  <si>
    <t>Dif. Puntaje</t>
  </si>
  <si>
    <t>Dif puestos</t>
  </si>
  <si>
    <t xml:space="preserve">    P. 9C. ¿Cuál era el propósito?</t>
  </si>
  <si>
    <t xml:space="preserve">    P. 9D. ¿A qué institución pertenecía el funcionario involucrado?</t>
  </si>
  <si>
    <t>Ránking de Percepción de la Corrupción por instituciones.</t>
  </si>
  <si>
    <t>Otro.</t>
  </si>
  <si>
    <t xml:space="preserve">                             ARCHIVO HISTÓRICO 2002-2012 CORRUPCIÓN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</si>
</sst>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27">
    <xf numFmtId="0" fontId="0" fillId="0" borderId="0" xfId="0"/>
    <xf numFmtId="0" fontId="7" fillId="0" borderId="0" xfId="0" applyFont="1"/>
    <xf numFmtId="0" fontId="7" fillId="0" borderId="0" xfId="0" applyFont="1" applyFill="1" applyBorder="1"/>
    <xf numFmtId="0" fontId="9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18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5" borderId="2" xfId="0" applyFont="1" applyFill="1" applyBorder="1"/>
    <xf numFmtId="0" fontId="9" fillId="0" borderId="16" xfId="0" applyFont="1" applyBorder="1"/>
    <xf numFmtId="0" fontId="9" fillId="0" borderId="51" xfId="0" applyFont="1" applyBorder="1"/>
    <xf numFmtId="0" fontId="10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0" xfId="0" applyFont="1"/>
    <xf numFmtId="0" fontId="9" fillId="0" borderId="35" xfId="0" applyFont="1" applyBorder="1"/>
    <xf numFmtId="10" fontId="9" fillId="0" borderId="53" xfId="0" applyNumberFormat="1" applyFont="1" applyFill="1" applyBorder="1" applyAlignment="1">
      <alignment horizontal="center" vertical="center"/>
    </xf>
    <xf numFmtId="10" fontId="9" fillId="0" borderId="31" xfId="0" applyNumberFormat="1" applyFont="1" applyFill="1" applyBorder="1" applyAlignment="1">
      <alignment horizontal="center" vertical="center"/>
    </xf>
    <xf numFmtId="10" fontId="9" fillId="0" borderId="20" xfId="0" applyNumberFormat="1" applyFont="1" applyFill="1" applyBorder="1" applyAlignment="1">
      <alignment horizontal="center" vertical="center"/>
    </xf>
    <xf numFmtId="10" fontId="9" fillId="0" borderId="39" xfId="0" applyNumberFormat="1" applyFont="1" applyFill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/>
    </xf>
    <xf numFmtId="0" fontId="9" fillId="0" borderId="36" xfId="0" applyFont="1" applyBorder="1"/>
    <xf numFmtId="10" fontId="9" fillId="0" borderId="40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38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9" fillId="3" borderId="0" xfId="0" applyFont="1" applyFill="1" applyBorder="1"/>
    <xf numFmtId="10" fontId="9" fillId="0" borderId="1" xfId="3" applyNumberFormat="1" applyFont="1" applyFill="1" applyBorder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0" fontId="9" fillId="0" borderId="45" xfId="0" applyFont="1" applyBorder="1"/>
    <xf numFmtId="10" fontId="9" fillId="0" borderId="43" xfId="0" applyNumberFormat="1" applyFont="1" applyFill="1" applyBorder="1" applyAlignment="1">
      <alignment horizontal="center" vertical="center"/>
    </xf>
    <xf numFmtId="10" fontId="9" fillId="0" borderId="29" xfId="0" applyNumberFormat="1" applyFont="1" applyFill="1" applyBorder="1" applyAlignment="1">
      <alignment horizontal="center" vertical="center"/>
    </xf>
    <xf numFmtId="10" fontId="9" fillId="0" borderId="41" xfId="0" applyNumberFormat="1" applyFont="1" applyFill="1" applyBorder="1" applyAlignment="1">
      <alignment horizontal="center" vertical="center"/>
    </xf>
    <xf numFmtId="10" fontId="9" fillId="0" borderId="29" xfId="0" applyNumberFormat="1" applyFont="1" applyBorder="1" applyAlignment="1">
      <alignment horizontal="center" vertical="center"/>
    </xf>
    <xf numFmtId="0" fontId="10" fillId="0" borderId="2" xfId="0" applyFont="1" applyBorder="1"/>
    <xf numFmtId="10" fontId="10" fillId="0" borderId="3" xfId="0" applyNumberFormat="1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/>
    </xf>
    <xf numFmtId="10" fontId="10" fillId="0" borderId="9" xfId="0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 applyAlignment="1">
      <alignment horizontal="center" vertical="center"/>
    </xf>
    <xf numFmtId="9" fontId="10" fillId="0" borderId="9" xfId="0" applyNumberFormat="1" applyFont="1" applyFill="1" applyBorder="1" applyAlignment="1">
      <alignment horizontal="center" vertical="center"/>
    </xf>
    <xf numFmtId="9" fontId="10" fillId="0" borderId="4" xfId="0" applyNumberFormat="1" applyFont="1" applyFill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10" fontId="9" fillId="3" borderId="0" xfId="0" applyNumberFormat="1" applyFont="1" applyFill="1" applyAlignment="1">
      <alignment horizontal="center" vertic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0" fontId="9" fillId="0" borderId="53" xfId="0" applyNumberFormat="1" applyFont="1" applyFill="1" applyBorder="1" applyAlignment="1">
      <alignment horizontal="center"/>
    </xf>
    <xf numFmtId="10" fontId="9" fillId="0" borderId="31" xfId="0" applyNumberFormat="1" applyFont="1" applyFill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10" fontId="9" fillId="0" borderId="0" xfId="0" applyNumberFormat="1" applyFont="1" applyBorder="1"/>
    <xf numFmtId="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0" fontId="9" fillId="0" borderId="40" xfId="0" applyNumberFormat="1" applyFont="1" applyFill="1" applyBorder="1" applyAlignment="1">
      <alignment horizontal="center"/>
    </xf>
    <xf numFmtId="10" fontId="9" fillId="0" borderId="38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0" fontId="9" fillId="0" borderId="43" xfId="0" applyNumberFormat="1" applyFont="1" applyFill="1" applyBorder="1" applyAlignment="1">
      <alignment horizontal="center"/>
    </xf>
    <xf numFmtId="10" fontId="9" fillId="0" borderId="26" xfId="0" applyNumberFormat="1" applyFont="1" applyFill="1" applyBorder="1" applyAlignment="1">
      <alignment horizontal="center"/>
    </xf>
    <xf numFmtId="10" fontId="9" fillId="0" borderId="17" xfId="0" applyNumberFormat="1" applyFont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center"/>
    </xf>
    <xf numFmtId="9" fontId="10" fillId="0" borderId="9" xfId="0" applyNumberFormat="1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center"/>
    </xf>
    <xf numFmtId="10" fontId="9" fillId="0" borderId="0" xfId="0" applyNumberFormat="1" applyFont="1"/>
    <xf numFmtId="9" fontId="9" fillId="0" borderId="0" xfId="0" applyNumberFormat="1" applyFont="1"/>
    <xf numFmtId="1" fontId="10" fillId="0" borderId="3" xfId="0" applyNumberFormat="1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3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60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0" fontId="9" fillId="3" borderId="62" xfId="0" applyNumberFormat="1" applyFont="1" applyFill="1" applyBorder="1" applyAlignment="1">
      <alignment horizontal="center" vertical="center"/>
    </xf>
    <xf numFmtId="0" fontId="10" fillId="5" borderId="51" xfId="0" applyFont="1" applyFill="1" applyBorder="1"/>
    <xf numFmtId="0" fontId="10" fillId="0" borderId="8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0" fontId="9" fillId="0" borderId="44" xfId="0" applyNumberFormat="1" applyFont="1" applyFill="1" applyBorder="1" applyAlignment="1">
      <alignment horizontal="center" vertical="center"/>
    </xf>
    <xf numFmtId="10" fontId="9" fillId="0" borderId="39" xfId="3" applyNumberFormat="1" applyFont="1" applyFill="1" applyBorder="1" applyAlignment="1">
      <alignment horizontal="center" vertical="center"/>
    </xf>
    <xf numFmtId="10" fontId="9" fillId="0" borderId="20" xfId="3" applyNumberFormat="1" applyFont="1" applyFill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vertical="center" wrapText="1"/>
    </xf>
    <xf numFmtId="10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10" fontId="9" fillId="0" borderId="38" xfId="3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Border="1"/>
    <xf numFmtId="9" fontId="10" fillId="0" borderId="0" xfId="0" applyNumberFormat="1" applyFont="1" applyBorder="1" applyAlignment="1">
      <alignment horizontal="center"/>
    </xf>
    <xf numFmtId="0" fontId="9" fillId="0" borderId="45" xfId="0" applyFont="1" applyBorder="1" applyAlignment="1">
      <alignment horizontal="left" vertical="center"/>
    </xf>
    <xf numFmtId="10" fontId="9" fillId="0" borderId="29" xfId="3" applyNumberFormat="1" applyFont="1" applyFill="1" applyBorder="1" applyAlignment="1">
      <alignment horizontal="center" vertical="center"/>
    </xf>
    <xf numFmtId="10" fontId="9" fillId="0" borderId="41" xfId="3" applyNumberFormat="1" applyFont="1" applyFill="1" applyBorder="1" applyAlignment="1">
      <alignment horizontal="center" vertical="center"/>
    </xf>
    <xf numFmtId="9" fontId="10" fillId="0" borderId="4" xfId="0" applyNumberFormat="1" applyFont="1" applyFill="1" applyBorder="1" applyAlignment="1">
      <alignment horizontal="center"/>
    </xf>
    <xf numFmtId="9" fontId="10" fillId="0" borderId="8" xfId="0" applyNumberFormat="1" applyFont="1" applyFill="1" applyBorder="1" applyAlignment="1">
      <alignment horizontal="center"/>
    </xf>
    <xf numFmtId="9" fontId="10" fillId="0" borderId="5" xfId="0" applyNumberFormat="1" applyFont="1" applyBorder="1" applyAlignment="1">
      <alignment horizontal="center" vertical="center"/>
    </xf>
    <xf numFmtId="9" fontId="10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0" fontId="9" fillId="0" borderId="22" xfId="0" applyNumberFormat="1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10" fontId="9" fillId="0" borderId="24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10" fontId="9" fillId="0" borderId="30" xfId="0" applyNumberFormat="1" applyFont="1" applyFill="1" applyBorder="1" applyAlignment="1">
      <alignment horizontal="center" vertical="center"/>
    </xf>
    <xf numFmtId="0" fontId="10" fillId="0" borderId="37" xfId="0" applyFont="1" applyBorder="1"/>
    <xf numFmtId="9" fontId="10" fillId="0" borderId="50" xfId="0" applyNumberFormat="1" applyFont="1" applyFill="1" applyBorder="1" applyAlignment="1">
      <alignment horizontal="center"/>
    </xf>
    <xf numFmtId="9" fontId="10" fillId="0" borderId="26" xfId="0" applyNumberFormat="1" applyFont="1" applyFill="1" applyBorder="1" applyAlignment="1">
      <alignment horizontal="center"/>
    </xf>
    <xf numFmtId="9" fontId="10" fillId="0" borderId="27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10" fillId="5" borderId="2" xfId="0" applyFont="1" applyFill="1" applyBorder="1" applyAlignment="1"/>
    <xf numFmtId="0" fontId="10" fillId="0" borderId="15" xfId="0" applyFont="1" applyFill="1" applyBorder="1" applyAlignment="1"/>
    <xf numFmtId="0" fontId="10" fillId="0" borderId="16" xfId="0" applyFont="1" applyFill="1" applyBorder="1" applyAlignment="1"/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3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5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2" fontId="9" fillId="3" borderId="26" xfId="0" applyNumberFormat="1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11" xfId="0" applyFont="1" applyFill="1" applyBorder="1"/>
    <xf numFmtId="10" fontId="9" fillId="0" borderId="44" xfId="3" applyNumberFormat="1" applyFont="1" applyFill="1" applyBorder="1" applyAlignment="1">
      <alignment horizontal="center"/>
    </xf>
    <xf numFmtId="10" fontId="9" fillId="0" borderId="20" xfId="3" applyNumberFormat="1" applyFont="1" applyFill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10" fontId="9" fillId="0" borderId="39" xfId="0" applyNumberFormat="1" applyFont="1" applyFill="1" applyBorder="1" applyAlignment="1">
      <alignment horizontal="center"/>
    </xf>
    <xf numFmtId="0" fontId="9" fillId="0" borderId="36" xfId="0" applyFont="1" applyFill="1" applyBorder="1"/>
    <xf numFmtId="10" fontId="9" fillId="0" borderId="40" xfId="3" applyNumberFormat="1" applyFont="1" applyFill="1" applyBorder="1" applyAlignment="1">
      <alignment horizontal="center"/>
    </xf>
    <xf numFmtId="10" fontId="9" fillId="0" borderId="1" xfId="3" applyNumberFormat="1" applyFont="1" applyFill="1" applyBorder="1" applyAlignment="1">
      <alignment horizontal="center"/>
    </xf>
    <xf numFmtId="0" fontId="9" fillId="0" borderId="45" xfId="0" applyFont="1" applyFill="1" applyBorder="1"/>
    <xf numFmtId="10" fontId="9" fillId="0" borderId="43" xfId="3" applyNumberFormat="1" applyFont="1" applyFill="1" applyBorder="1" applyAlignment="1">
      <alignment horizontal="center"/>
    </xf>
    <xf numFmtId="10" fontId="9" fillId="0" borderId="29" xfId="3" applyNumberFormat="1" applyFont="1" applyFill="1" applyBorder="1" applyAlignment="1">
      <alignment horizontal="center"/>
    </xf>
    <xf numFmtId="10" fontId="9" fillId="0" borderId="29" xfId="0" applyNumberFormat="1" applyFont="1" applyFill="1" applyBorder="1" applyAlignment="1">
      <alignment horizontal="center"/>
    </xf>
    <xf numFmtId="10" fontId="9" fillId="0" borderId="41" xfId="0" applyNumberFormat="1" applyFont="1" applyFill="1" applyBorder="1" applyAlignment="1">
      <alignment horizontal="center"/>
    </xf>
    <xf numFmtId="0" fontId="10" fillId="0" borderId="2" xfId="0" applyFont="1" applyFill="1" applyBorder="1"/>
    <xf numFmtId="9" fontId="10" fillId="0" borderId="3" xfId="3" applyFont="1" applyFill="1" applyBorder="1" applyAlignment="1">
      <alignment horizontal="center"/>
    </xf>
    <xf numFmtId="9" fontId="10" fillId="0" borderId="4" xfId="3" applyFont="1" applyFill="1" applyBorder="1" applyAlignment="1">
      <alignment horizontal="center"/>
    </xf>
    <xf numFmtId="9" fontId="10" fillId="0" borderId="9" xfId="3" applyFont="1" applyFill="1" applyBorder="1" applyAlignment="1">
      <alignment horizontal="center"/>
    </xf>
    <xf numFmtId="9" fontId="10" fillId="0" borderId="8" xfId="3" applyFont="1" applyFill="1" applyBorder="1" applyAlignment="1">
      <alignment horizontal="center"/>
    </xf>
    <xf numFmtId="9" fontId="9" fillId="0" borderId="0" xfId="3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3" fontId="9" fillId="0" borderId="0" xfId="3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1" fontId="10" fillId="0" borderId="8" xfId="3" applyNumberFormat="1" applyFont="1" applyBorder="1" applyAlignment="1">
      <alignment horizontal="center" vertical="center"/>
    </xf>
    <xf numFmtId="1" fontId="10" fillId="0" borderId="4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/>
    </xf>
    <xf numFmtId="0" fontId="10" fillId="5" borderId="51" xfId="0" applyFont="1" applyFill="1" applyBorder="1" applyAlignment="1">
      <alignment horizontal="left"/>
    </xf>
    <xf numFmtId="0" fontId="8" fillId="0" borderId="0" xfId="0" applyFont="1"/>
    <xf numFmtId="0" fontId="12" fillId="0" borderId="0" xfId="0" applyFont="1"/>
    <xf numFmtId="0" fontId="10" fillId="3" borderId="4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3" borderId="19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9" fillId="0" borderId="11" xfId="0" applyFont="1" applyBorder="1"/>
    <xf numFmtId="10" fontId="9" fillId="0" borderId="39" xfId="3" applyNumberFormat="1" applyFont="1" applyFill="1" applyBorder="1" applyAlignment="1">
      <alignment horizontal="center"/>
    </xf>
    <xf numFmtId="166" fontId="9" fillId="0" borderId="32" xfId="0" applyNumberFormat="1" applyFont="1" applyBorder="1" applyAlignment="1">
      <alignment horizontal="center" vertical="center"/>
    </xf>
    <xf numFmtId="1" fontId="8" fillId="0" borderId="0" xfId="0" applyNumberFormat="1" applyFont="1"/>
    <xf numFmtId="0" fontId="9" fillId="0" borderId="0" xfId="0" applyFont="1" applyBorder="1" applyAlignment="1">
      <alignment horizontal="left" vertical="center"/>
    </xf>
    <xf numFmtId="10" fontId="9" fillId="0" borderId="38" xfId="3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 vertical="center"/>
    </xf>
    <xf numFmtId="10" fontId="9" fillId="0" borderId="42" xfId="3" applyNumberFormat="1" applyFont="1" applyFill="1" applyBorder="1" applyAlignment="1">
      <alignment horizontal="center"/>
    </xf>
    <xf numFmtId="9" fontId="9" fillId="0" borderId="41" xfId="0" applyNumberFormat="1" applyFont="1" applyBorder="1" applyAlignment="1">
      <alignment horizontal="center" vertical="center"/>
    </xf>
    <xf numFmtId="0" fontId="9" fillId="0" borderId="37" xfId="0" applyFont="1" applyBorder="1"/>
    <xf numFmtId="9" fontId="10" fillId="0" borderId="2" xfId="0" applyNumberFormat="1" applyFont="1" applyFill="1" applyBorder="1" applyAlignment="1">
      <alignment horizontal="center" vertical="center"/>
    </xf>
    <xf numFmtId="9" fontId="9" fillId="0" borderId="0" xfId="0" applyNumberFormat="1" applyFont="1" applyFill="1"/>
    <xf numFmtId="10" fontId="9" fillId="0" borderId="0" xfId="2" applyNumberFormat="1" applyFont="1" applyFill="1"/>
    <xf numFmtId="0" fontId="9" fillId="0" borderId="0" xfId="0" applyFont="1" applyFill="1"/>
    <xf numFmtId="10" fontId="9" fillId="0" borderId="0" xfId="2" applyNumberFormat="1" applyFont="1"/>
    <xf numFmtId="0" fontId="10" fillId="0" borderId="0" xfId="0" applyFont="1" applyFill="1"/>
    <xf numFmtId="0" fontId="10" fillId="0" borderId="51" xfId="0" applyNumberFormat="1" applyFont="1" applyBorder="1" applyAlignment="1">
      <alignment horizontal="center" vertical="center"/>
    </xf>
    <xf numFmtId="166" fontId="9" fillId="0" borderId="59" xfId="0" applyNumberFormat="1" applyFont="1" applyBorder="1" applyAlignment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9" fontId="9" fillId="0" borderId="0" xfId="0" applyNumberFormat="1" applyFont="1" applyFill="1" applyBorder="1"/>
    <xf numFmtId="0" fontId="9" fillId="3" borderId="0" xfId="0" applyFont="1" applyFill="1"/>
    <xf numFmtId="0" fontId="9" fillId="0" borderId="19" xfId="0" applyFont="1" applyBorder="1"/>
    <xf numFmtId="0" fontId="9" fillId="0" borderId="48" xfId="0" applyFont="1" applyBorder="1"/>
    <xf numFmtId="0" fontId="9" fillId="0" borderId="0" xfId="0" applyFont="1" applyBorder="1" applyAlignment="1">
      <alignment horizontal="left"/>
    </xf>
    <xf numFmtId="0" fontId="9" fillId="0" borderId="52" xfId="0" applyFont="1" applyBorder="1"/>
    <xf numFmtId="166" fontId="9" fillId="0" borderId="24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13" xfId="0" applyFont="1" applyBorder="1"/>
    <xf numFmtId="0" fontId="10" fillId="2" borderId="2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Border="1"/>
    <xf numFmtId="10" fontId="9" fillId="0" borderId="44" xfId="0" applyNumberFormat="1" applyFont="1" applyBorder="1" applyAlignment="1">
      <alignment horizontal="center"/>
    </xf>
    <xf numFmtId="10" fontId="9" fillId="0" borderId="20" xfId="0" applyNumberFormat="1" applyFont="1" applyBorder="1" applyAlignment="1">
      <alignment horizontal="center"/>
    </xf>
    <xf numFmtId="10" fontId="9" fillId="0" borderId="20" xfId="3" applyNumberFormat="1" applyFont="1" applyBorder="1" applyAlignment="1">
      <alignment horizontal="center"/>
    </xf>
    <xf numFmtId="10" fontId="9" fillId="0" borderId="58" xfId="0" applyNumberFormat="1" applyFont="1" applyFill="1" applyBorder="1" applyAlignment="1">
      <alignment horizontal="center"/>
    </xf>
    <xf numFmtId="10" fontId="9" fillId="0" borderId="63" xfId="0" applyNumberFormat="1" applyFont="1" applyFill="1" applyBorder="1" applyAlignment="1">
      <alignment horizontal="center" vertical="center"/>
    </xf>
    <xf numFmtId="0" fontId="10" fillId="0" borderId="36" xfId="0" applyFont="1" applyBorder="1"/>
    <xf numFmtId="10" fontId="9" fillId="0" borderId="4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1" xfId="3" applyNumberFormat="1" applyFont="1" applyBorder="1" applyAlignment="1">
      <alignment horizontal="center"/>
    </xf>
    <xf numFmtId="0" fontId="10" fillId="0" borderId="45" xfId="0" applyFont="1" applyBorder="1"/>
    <xf numFmtId="10" fontId="9" fillId="0" borderId="43" xfId="0" applyNumberFormat="1" applyFont="1" applyBorder="1" applyAlignment="1">
      <alignment horizontal="center"/>
    </xf>
    <xf numFmtId="10" fontId="9" fillId="0" borderId="29" xfId="0" applyNumberFormat="1" applyFont="1" applyBorder="1" applyAlignment="1">
      <alignment horizontal="center"/>
    </xf>
    <xf numFmtId="10" fontId="9" fillId="0" borderId="29" xfId="3" applyNumberFormat="1" applyFont="1" applyBorder="1" applyAlignment="1">
      <alignment horizontal="center"/>
    </xf>
    <xf numFmtId="10" fontId="9" fillId="0" borderId="56" xfId="0" applyNumberFormat="1" applyFont="1" applyFill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9" fontId="9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10" fontId="9" fillId="0" borderId="44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10" fontId="9" fillId="0" borderId="40" xfId="0" applyNumberFormat="1" applyFont="1" applyBorder="1" applyAlignment="1">
      <alignment horizontal="center" vertical="center"/>
    </xf>
    <xf numFmtId="9" fontId="9" fillId="0" borderId="24" xfId="0" applyNumberFormat="1" applyFont="1" applyBorder="1" applyAlignment="1">
      <alignment horizontal="center" vertical="center"/>
    </xf>
    <xf numFmtId="9" fontId="9" fillId="0" borderId="38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/>
    </xf>
    <xf numFmtId="0" fontId="10" fillId="0" borderId="4" xfId="3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vertical="center"/>
    </xf>
    <xf numFmtId="10" fontId="9" fillId="0" borderId="21" xfId="0" applyNumberFormat="1" applyFont="1" applyBorder="1" applyAlignment="1">
      <alignment horizontal="center" vertical="center"/>
    </xf>
    <xf numFmtId="10" fontId="9" fillId="0" borderId="23" xfId="0" applyNumberFormat="1" applyFont="1" applyBorder="1" applyAlignment="1">
      <alignment horizontal="center" vertical="center"/>
    </xf>
    <xf numFmtId="10" fontId="9" fillId="0" borderId="42" xfId="0" applyNumberFormat="1" applyFont="1" applyFill="1" applyBorder="1" applyAlignment="1">
      <alignment horizontal="center" vertical="center"/>
    </xf>
    <xf numFmtId="0" fontId="9" fillId="0" borderId="52" xfId="0" applyFont="1" applyFill="1" applyBorder="1"/>
    <xf numFmtId="0" fontId="9" fillId="0" borderId="55" xfId="0" applyFont="1" applyBorder="1"/>
    <xf numFmtId="10" fontId="9" fillId="0" borderId="28" xfId="0" applyNumberFormat="1" applyFont="1" applyFill="1" applyBorder="1" applyAlignment="1">
      <alignment horizontal="center" vertical="center"/>
    </xf>
    <xf numFmtId="10" fontId="9" fillId="0" borderId="26" xfId="0" applyNumberFormat="1" applyFont="1" applyFill="1" applyBorder="1" applyAlignment="1">
      <alignment horizontal="center" vertical="center"/>
    </xf>
    <xf numFmtId="0" fontId="10" fillId="0" borderId="19" xfId="0" applyFont="1" applyFill="1" applyBorder="1"/>
    <xf numFmtId="10" fontId="9" fillId="0" borderId="0" xfId="0" applyNumberFormat="1" applyFont="1" applyFill="1" applyBorder="1"/>
    <xf numFmtId="0" fontId="10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4" borderId="19" xfId="0" applyFont="1" applyFill="1" applyBorder="1" applyAlignment="1">
      <alignment horizontal="left"/>
    </xf>
    <xf numFmtId="0" fontId="15" fillId="7" borderId="2" xfId="0" applyNumberFormat="1" applyFont="1" applyFill="1" applyBorder="1" applyAlignment="1">
      <alignment horizontal="center" vertical="center"/>
    </xf>
    <xf numFmtId="0" fontId="15" fillId="7" borderId="19" xfId="0" applyNumberFormat="1" applyFont="1" applyFill="1" applyBorder="1" applyAlignment="1">
      <alignment horizontal="center" vertical="center"/>
    </xf>
    <xf numFmtId="1" fontId="15" fillId="7" borderId="2" xfId="3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2" fontId="7" fillId="7" borderId="2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/>
    <xf numFmtId="0" fontId="9" fillId="0" borderId="42" xfId="0" applyFont="1" applyBorder="1"/>
    <xf numFmtId="166" fontId="9" fillId="0" borderId="42" xfId="0" applyNumberFormat="1" applyFont="1" applyFill="1" applyBorder="1" applyAlignment="1">
      <alignment horizontal="center" vertical="center"/>
    </xf>
    <xf numFmtId="166" fontId="9" fillId="0" borderId="42" xfId="0" applyNumberFormat="1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 vertical="center"/>
    </xf>
    <xf numFmtId="10" fontId="9" fillId="7" borderId="31" xfId="0" applyNumberFormat="1" applyFont="1" applyFill="1" applyBorder="1" applyAlignment="1">
      <alignment horizontal="center" vertical="center"/>
    </xf>
    <xf numFmtId="10" fontId="10" fillId="7" borderId="5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0" fontId="9" fillId="7" borderId="61" xfId="2" applyNumberFormat="1" applyFont="1" applyFill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/>
    </xf>
    <xf numFmtId="0" fontId="10" fillId="7" borderId="5" xfId="0" applyNumberFormat="1" applyFont="1" applyFill="1" applyBorder="1" applyAlignment="1">
      <alignment horizontal="center" vertical="center"/>
    </xf>
    <xf numFmtId="2" fontId="9" fillId="7" borderId="62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/>
    </xf>
    <xf numFmtId="10" fontId="9" fillId="7" borderId="20" xfId="2" applyNumberFormat="1" applyFont="1" applyFill="1" applyBorder="1" applyAlignment="1">
      <alignment horizontal="center"/>
    </xf>
    <xf numFmtId="10" fontId="9" fillId="7" borderId="1" xfId="2" applyNumberFormat="1" applyFont="1" applyFill="1" applyBorder="1" applyAlignment="1">
      <alignment horizontal="center"/>
    </xf>
    <xf numFmtId="9" fontId="10" fillId="7" borderId="62" xfId="0" applyNumberFormat="1" applyFont="1" applyFill="1" applyBorder="1" applyAlignment="1">
      <alignment horizontal="center" vertical="center"/>
    </xf>
    <xf numFmtId="0" fontId="10" fillId="7" borderId="5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2" fontId="9" fillId="3" borderId="50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10" fontId="9" fillId="7" borderId="20" xfId="0" applyNumberFormat="1" applyFont="1" applyFill="1" applyBorder="1" applyAlignment="1">
      <alignment horizontal="center" vertical="center"/>
    </xf>
    <xf numFmtId="9" fontId="10" fillId="7" borderId="5" xfId="0" applyNumberFormat="1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0" fontId="9" fillId="0" borderId="64" xfId="0" applyNumberFormat="1" applyFont="1" applyFill="1" applyBorder="1" applyAlignment="1">
      <alignment horizontal="center"/>
    </xf>
    <xf numFmtId="10" fontId="9" fillId="0" borderId="46" xfId="0" applyNumberFormat="1" applyFont="1" applyFill="1" applyBorder="1" applyAlignment="1">
      <alignment horizontal="center"/>
    </xf>
    <xf numFmtId="10" fontId="9" fillId="0" borderId="46" xfId="3" applyNumberFormat="1" applyFont="1" applyFill="1" applyBorder="1" applyAlignment="1">
      <alignment horizontal="center"/>
    </xf>
    <xf numFmtId="10" fontId="9" fillId="0" borderId="31" xfId="3" applyNumberFormat="1" applyFont="1" applyFill="1" applyBorder="1" applyAlignment="1">
      <alignment horizontal="center"/>
    </xf>
    <xf numFmtId="166" fontId="9" fillId="7" borderId="32" xfId="5" applyNumberFormat="1" applyFont="1" applyFill="1" applyBorder="1" applyAlignment="1">
      <alignment horizontal="center" vertical="center"/>
    </xf>
    <xf numFmtId="10" fontId="9" fillId="0" borderId="23" xfId="0" applyNumberFormat="1" applyFont="1" applyFill="1" applyBorder="1" applyAlignment="1">
      <alignment horizontal="center"/>
    </xf>
    <xf numFmtId="166" fontId="9" fillId="7" borderId="24" xfId="5" applyNumberFormat="1" applyFont="1" applyFill="1" applyBorder="1" applyAlignment="1">
      <alignment horizontal="center" vertical="center"/>
    </xf>
    <xf numFmtId="10" fontId="9" fillId="0" borderId="21" xfId="0" applyNumberFormat="1" applyFont="1" applyFill="1" applyBorder="1" applyAlignment="1">
      <alignment horizontal="center"/>
    </xf>
    <xf numFmtId="166" fontId="9" fillId="7" borderId="25" xfId="5" applyNumberFormat="1" applyFont="1" applyFill="1" applyBorder="1" applyAlignment="1">
      <alignment horizontal="center" vertical="center"/>
    </xf>
    <xf numFmtId="166" fontId="9" fillId="7" borderId="26" xfId="5" applyNumberFormat="1" applyFont="1" applyFill="1" applyBorder="1" applyAlignment="1">
      <alignment horizontal="center" vertical="center"/>
    </xf>
    <xf numFmtId="166" fontId="9" fillId="7" borderId="27" xfId="5" applyNumberFormat="1" applyFont="1" applyFill="1" applyBorder="1" applyAlignment="1">
      <alignment horizontal="center" vertical="center"/>
    </xf>
    <xf numFmtId="166" fontId="9" fillId="7" borderId="1" xfId="5" applyNumberFormat="1" applyFont="1" applyFill="1" applyBorder="1" applyAlignment="1">
      <alignment horizontal="center" vertical="center"/>
    </xf>
    <xf numFmtId="10" fontId="9" fillId="0" borderId="31" xfId="3" applyNumberFormat="1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66" fontId="9" fillId="7" borderId="51" xfId="2" applyNumberFormat="1" applyFont="1" applyFill="1" applyBorder="1" applyAlignment="1">
      <alignment horizontal="center" vertical="center"/>
    </xf>
    <xf numFmtId="9" fontId="9" fillId="0" borderId="52" xfId="0" applyNumberFormat="1" applyFont="1" applyBorder="1"/>
    <xf numFmtId="166" fontId="9" fillId="0" borderId="38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/>
    </xf>
    <xf numFmtId="9" fontId="10" fillId="0" borderId="56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horizontal="left" wrapText="1"/>
    </xf>
    <xf numFmtId="0" fontId="10" fillId="5" borderId="7" xfId="0" applyFont="1" applyFill="1" applyBorder="1" applyAlignment="1">
      <alignment horizontal="left" wrapText="1"/>
    </xf>
    <xf numFmtId="0" fontId="10" fillId="5" borderId="33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39" xfId="0" applyNumberFormat="1" applyFont="1" applyFill="1" applyBorder="1" applyAlignment="1">
      <alignment horizontal="center" vertical="center"/>
    </xf>
    <xf numFmtId="166" fontId="9" fillId="7" borderId="20" xfId="2" applyNumberFormat="1" applyFont="1" applyFill="1" applyBorder="1" applyAlignment="1">
      <alignment horizontal="center" vertical="center"/>
    </xf>
    <xf numFmtId="166" fontId="9" fillId="0" borderId="38" xfId="0" applyNumberFormat="1" applyFont="1" applyFill="1" applyBorder="1" applyAlignment="1">
      <alignment horizontal="center" vertical="center"/>
    </xf>
    <xf numFmtId="166" fontId="9" fillId="0" borderId="41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166" fontId="9" fillId="0" borderId="26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horizontal="center" vertical="center"/>
    </xf>
    <xf numFmtId="166" fontId="9" fillId="0" borderId="41" xfId="0" applyNumberFormat="1" applyFont="1" applyBorder="1" applyAlignment="1">
      <alignment horizontal="center" vertical="center"/>
    </xf>
    <xf numFmtId="166" fontId="9" fillId="0" borderId="28" xfId="0" applyNumberFormat="1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166" fontId="9" fillId="7" borderId="1" xfId="5" applyNumberFormat="1" applyFont="1" applyFill="1" applyBorder="1"/>
    <xf numFmtId="9" fontId="10" fillId="7" borderId="65" xfId="0" applyNumberFormat="1" applyFont="1" applyFill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 vertical="center"/>
    </xf>
    <xf numFmtId="10" fontId="9" fillId="7" borderId="1" xfId="0" applyNumberFormat="1" applyFont="1" applyFill="1" applyBorder="1" applyAlignment="1">
      <alignment horizontal="center" vertical="center"/>
    </xf>
    <xf numFmtId="166" fontId="9" fillId="0" borderId="58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2" fontId="10" fillId="7" borderId="2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4"/>
    <cellStyle name="Porcentual" xfId="2" builtinId="5"/>
    <cellStyle name="Porcentual 2" xfId="3"/>
    <cellStyle name="Porcentu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993321</xdr:colOff>
      <xdr:row>60</xdr:row>
      <xdr:rowOff>122464</xdr:rowOff>
    </xdr:from>
    <xdr:ext cx="184731" cy="237192"/>
    <xdr:sp macro="" textlink="">
      <xdr:nvSpPr>
        <xdr:cNvPr id="2" name="1 CuadroTexto"/>
        <xdr:cNvSpPr txBox="1"/>
      </xdr:nvSpPr>
      <xdr:spPr>
        <a:xfrm>
          <a:off x="19063607" y="10708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1</xdr:col>
      <xdr:colOff>76200</xdr:colOff>
      <xdr:row>0</xdr:row>
      <xdr:rowOff>57150</xdr:rowOff>
    </xdr:from>
    <xdr:to>
      <xdr:col>1</xdr:col>
      <xdr:colOff>762000</xdr:colOff>
      <xdr:row>0</xdr:row>
      <xdr:rowOff>742950</xdr:rowOff>
    </xdr:to>
    <xdr:pic>
      <xdr:nvPicPr>
        <xdr:cNvPr id="3" name="2 Imagen" descr="logo_LYD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57150"/>
          <a:ext cx="68580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bydes2\Windows\Temp\Rar$DI35.144\ENCUESTA%202010\Base%20Encuesta%202009-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. 1"/>
      <sheetName val="Gráf. 2"/>
      <sheetName val="Gráf.3"/>
      <sheetName val="Inst. Pago Ilícito"/>
      <sheetName val="gRAF. INST. LICITACIÓN"/>
      <sheetName val="Gráfico11"/>
      <sheetName val="Gráfico15"/>
      <sheetName val="Gráfico16"/>
      <sheetName val="Gráfico1"/>
      <sheetName val="Resultados históricos"/>
      <sheetName val="BASE"/>
      <sheetName val="Hoja1"/>
      <sheetName val="BASE (2)"/>
      <sheetName val="GRAF. CODELCO"/>
      <sheetName val="CODELCO"/>
      <sheetName val="Graf.inst acel. tramites "/>
      <sheetName val="Inst. Entrega de Permisos"/>
      <sheetName val="Propósito Tráfico Influencias"/>
      <sheetName val="Inst. Tráfico"/>
      <sheetName val="Próposito Pago Ilícito"/>
      <sheetName val="Graf. pago ilícito Inst."/>
      <sheetName val="Gráf. Mal uso Institución"/>
      <sheetName val="Razones para no denunciar"/>
      <sheetName val="Traf. Infl. con propósito"/>
      <sheetName val="Pago ilícito con Instituciones"/>
      <sheetName val="Pago ilícito con propósito"/>
      <sheetName val="Mal uso Recursos con Inst."/>
      <sheetName val="Mal uso Recursos con Propósito"/>
      <sheetName val="Traf. Infl. con Institución"/>
      <sheetName val="Entrega de permisos"/>
      <sheetName val="Acelerar trámite con Inst."/>
      <sheetName val="Ganar Licit. con Inst"/>
      <sheetName val="Propósito"/>
      <sheetName val="per vs hechos"/>
      <sheetName val="Hechos de corrupción"/>
      <sheetName val="QUIEN SE ENTERO"/>
      <sheetName val="Perc. + corruptas"/>
      <sheetName val="CORRUP. HECHOS"/>
      <sheetName val="CORRP UN AÑO"/>
      <sheetName val="CORRUP. FUTURO"/>
      <sheetName val="Promedio Percepción"/>
      <sheetName val="UF"/>
      <sheetName val="ÁREA DE EMPRESA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51">
          <cell r="AB451">
            <v>0.45783132530120479</v>
          </cell>
        </row>
        <row r="452">
          <cell r="AB452">
            <v>0.54216867469879515</v>
          </cell>
        </row>
        <row r="470">
          <cell r="F470">
            <v>2.4096385542168677E-3</v>
          </cell>
          <cell r="G470">
            <v>9.6385542168674707E-3</v>
          </cell>
        </row>
        <row r="500">
          <cell r="B500">
            <v>3.1325301204819279E-2</v>
          </cell>
        </row>
        <row r="501">
          <cell r="B501">
            <v>0.37108433734939761</v>
          </cell>
        </row>
        <row r="502">
          <cell r="B502">
            <v>0.48915662650602409</v>
          </cell>
        </row>
        <row r="503">
          <cell r="B503">
            <v>9.8795180722891562E-2</v>
          </cell>
        </row>
        <row r="504">
          <cell r="B504">
            <v>7.2289156626506026E-3</v>
          </cell>
        </row>
        <row r="509">
          <cell r="B509">
            <v>2.891566265060241E-2</v>
          </cell>
        </row>
        <row r="510">
          <cell r="B510">
            <v>0.25783132530120484</v>
          </cell>
        </row>
        <row r="511">
          <cell r="B511">
            <v>0.31325301204819278</v>
          </cell>
        </row>
        <row r="512">
          <cell r="B512">
            <v>0.37831325301204821</v>
          </cell>
        </row>
        <row r="513">
          <cell r="B513">
            <v>1.2048192771084338E-2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9"/>
  <sheetViews>
    <sheetView showGridLines="0" tabSelected="1" zoomScale="70" zoomScaleNormal="70" workbookViewId="0">
      <selection activeCell="K29" sqref="K29"/>
    </sheetView>
  </sheetViews>
  <sheetFormatPr baseColWidth="10" defaultRowHeight="15"/>
  <cols>
    <col min="1" max="1" width="3.28515625" style="1" customWidth="1"/>
    <col min="2" max="2" width="49.85546875" style="3" customWidth="1"/>
    <col min="3" max="3" width="15" style="3" customWidth="1"/>
    <col min="4" max="4" width="15.140625" style="3" customWidth="1"/>
    <col min="5" max="5" width="14" style="3" customWidth="1"/>
    <col min="6" max="6" width="14.28515625" style="3" bestFit="1" customWidth="1"/>
    <col min="7" max="7" width="14.140625" style="3" customWidth="1"/>
    <col min="8" max="8" width="17.28515625" style="3" customWidth="1"/>
    <col min="9" max="9" width="16.85546875" style="3" customWidth="1"/>
    <col min="10" max="10" width="15.28515625" style="3" customWidth="1"/>
    <col min="11" max="11" width="20.140625" style="3" customWidth="1"/>
    <col min="12" max="12" width="18.140625" style="3" customWidth="1"/>
    <col min="13" max="13" width="23" style="3" customWidth="1"/>
    <col min="14" max="14" width="15.28515625" style="3" customWidth="1"/>
    <col min="15" max="15" width="26.140625" style="3" customWidth="1"/>
    <col min="16" max="16" width="31.5703125" style="3" bestFit="1" customWidth="1"/>
    <col min="17" max="17" width="13.7109375" style="1" customWidth="1"/>
    <col min="18" max="18" width="11.85546875" style="1" customWidth="1"/>
    <col min="19" max="19" width="15.140625" style="1" customWidth="1"/>
    <col min="20" max="20" width="7.42578125" style="1" bestFit="1" customWidth="1"/>
    <col min="21" max="21" width="13.28515625" style="1" customWidth="1"/>
    <col min="22" max="22" width="12.7109375" style="1" customWidth="1"/>
    <col min="23" max="24" width="11.42578125" style="1"/>
    <col min="25" max="25" width="18.5703125" style="1" customWidth="1"/>
    <col min="26" max="26" width="19" style="1" customWidth="1"/>
    <col min="27" max="16384" width="11.42578125" style="1"/>
  </cols>
  <sheetData>
    <row r="1" spans="1:18" ht="63" customHeight="1">
      <c r="B1" s="327" t="s">
        <v>108</v>
      </c>
    </row>
    <row r="2" spans="1:18" ht="15.75" thickBot="1"/>
    <row r="3" spans="1:18" s="3" customFormat="1" ht="15.75" thickBot="1">
      <c r="B3" s="342" t="s">
        <v>9</v>
      </c>
      <c r="C3" s="343"/>
      <c r="D3" s="343"/>
      <c r="E3" s="344"/>
      <c r="G3" s="4"/>
      <c r="H3" s="4"/>
      <c r="I3" s="5"/>
      <c r="J3" s="5"/>
    </row>
    <row r="4" spans="1:18" s="3" customFormat="1" ht="15.75" thickBot="1">
      <c r="B4" s="6"/>
      <c r="C4" s="6"/>
      <c r="D4" s="6"/>
      <c r="E4" s="6"/>
      <c r="O4" s="7"/>
      <c r="P4" s="7"/>
      <c r="Q4" s="7"/>
      <c r="R4" s="7"/>
    </row>
    <row r="5" spans="1:18" s="3" customFormat="1" ht="15.75" thickBot="1">
      <c r="B5" s="328" t="s">
        <v>80</v>
      </c>
      <c r="C5" s="8"/>
      <c r="D5" s="6"/>
      <c r="E5" s="6"/>
      <c r="O5" s="7"/>
      <c r="P5" s="9"/>
      <c r="Q5" s="10"/>
      <c r="R5" s="7"/>
    </row>
    <row r="6" spans="1:18" s="3" customFormat="1" ht="15.75" thickBot="1">
      <c r="B6" s="6"/>
      <c r="C6" s="6"/>
      <c r="D6" s="6"/>
      <c r="E6" s="6"/>
      <c r="O6" s="7"/>
      <c r="P6" s="7"/>
      <c r="Q6" s="10"/>
      <c r="R6" s="7"/>
    </row>
    <row r="7" spans="1:18" s="3" customFormat="1" ht="15.75" thickBot="1">
      <c r="B7" s="11" t="s">
        <v>10</v>
      </c>
      <c r="L7" s="12"/>
      <c r="O7" s="7"/>
      <c r="P7" s="7"/>
      <c r="Q7" s="10"/>
      <c r="R7" s="7"/>
    </row>
    <row r="8" spans="1:18" s="3" customFormat="1" ht="15.75" thickBot="1">
      <c r="B8" s="13"/>
      <c r="C8" s="14">
        <v>2002</v>
      </c>
      <c r="D8" s="15">
        <v>2003</v>
      </c>
      <c r="E8" s="15">
        <v>2004</v>
      </c>
      <c r="F8" s="15">
        <v>2005</v>
      </c>
      <c r="G8" s="16">
        <v>2006</v>
      </c>
      <c r="H8" s="16">
        <v>2007</v>
      </c>
      <c r="I8" s="16">
        <v>2008</v>
      </c>
      <c r="J8" s="16">
        <v>2009</v>
      </c>
      <c r="K8" s="17">
        <v>2010</v>
      </c>
      <c r="L8" s="18">
        <v>2011</v>
      </c>
      <c r="M8" s="355">
        <v>2012</v>
      </c>
      <c r="O8" s="7"/>
      <c r="P8" s="7"/>
      <c r="Q8" s="10"/>
      <c r="R8" s="7"/>
    </row>
    <row r="9" spans="1:18" s="3" customFormat="1" ht="15.75" thickBot="1">
      <c r="A9" s="19"/>
      <c r="B9" s="20" t="s">
        <v>15</v>
      </c>
      <c r="C9" s="21">
        <v>6.9000000000000006E-2</v>
      </c>
      <c r="D9" s="22">
        <v>8.5000000000000006E-2</v>
      </c>
      <c r="E9" s="22">
        <v>0.11</v>
      </c>
      <c r="F9" s="22">
        <v>0.08</v>
      </c>
      <c r="G9" s="22">
        <v>8.2352941176470587E-2</v>
      </c>
      <c r="H9" s="22">
        <v>7.2992700729927001E-2</v>
      </c>
      <c r="I9" s="23">
        <v>8.1481481481481488E-2</v>
      </c>
      <c r="J9" s="24">
        <v>6.746987951807229E-2</v>
      </c>
      <c r="K9" s="23">
        <v>9.7701149425287362E-2</v>
      </c>
      <c r="L9" s="25">
        <v>0.1003</v>
      </c>
      <c r="M9" s="356">
        <v>8.408408408408409E-2</v>
      </c>
      <c r="O9" s="7"/>
      <c r="P9" s="7"/>
      <c r="Q9" s="10"/>
      <c r="R9" s="7"/>
    </row>
    <row r="10" spans="1:18" s="3" customFormat="1" ht="15.75" thickBot="1">
      <c r="A10" s="19"/>
      <c r="B10" s="26" t="s">
        <v>17</v>
      </c>
      <c r="C10" s="27">
        <v>0.17699999999999999</v>
      </c>
      <c r="D10" s="28">
        <v>0.14499999999999999</v>
      </c>
      <c r="E10" s="28">
        <v>0.2</v>
      </c>
      <c r="F10" s="28">
        <v>0.16</v>
      </c>
      <c r="G10" s="28">
        <v>0.12941176470588237</v>
      </c>
      <c r="H10" s="28">
        <v>0.13138686131386862</v>
      </c>
      <c r="I10" s="28">
        <v>0.14074074074074075</v>
      </c>
      <c r="J10" s="29">
        <v>0.10361445783132531</v>
      </c>
      <c r="K10" s="28">
        <v>0.12643678160919541</v>
      </c>
      <c r="L10" s="30">
        <v>0.12609999999999999</v>
      </c>
      <c r="M10" s="356">
        <v>9.0090090090090086E-2</v>
      </c>
      <c r="O10" s="7"/>
      <c r="P10" s="31"/>
      <c r="Q10" s="10"/>
      <c r="R10" s="7"/>
    </row>
    <row r="11" spans="1:18" s="3" customFormat="1" ht="15.75" thickBot="1">
      <c r="A11" s="19"/>
      <c r="B11" s="26" t="s">
        <v>11</v>
      </c>
      <c r="C11" s="27">
        <v>1.7000000000000001E-2</v>
      </c>
      <c r="D11" s="28">
        <v>2.1000000000000001E-2</v>
      </c>
      <c r="E11" s="28">
        <v>0.03</v>
      </c>
      <c r="F11" s="28">
        <v>0.01</v>
      </c>
      <c r="G11" s="28">
        <v>1.411764705882353E-2</v>
      </c>
      <c r="H11" s="28">
        <v>1.2165450121654502E-2</v>
      </c>
      <c r="I11" s="28">
        <v>1.2345679012345678E-2</v>
      </c>
      <c r="J11" s="29">
        <v>1.6867469879518072E-2</v>
      </c>
      <c r="K11" s="28">
        <v>1.7241379310344827E-2</v>
      </c>
      <c r="L11" s="30">
        <v>5.7000000000000002E-3</v>
      </c>
      <c r="M11" s="356">
        <v>9.0090090090090089E-3</v>
      </c>
      <c r="O11" s="7"/>
      <c r="P11" s="7"/>
      <c r="Q11" s="10"/>
      <c r="R11" s="7"/>
    </row>
    <row r="12" spans="1:18" s="3" customFormat="1" ht="15.75" thickBot="1">
      <c r="A12" s="19"/>
      <c r="B12" s="26" t="s">
        <v>2</v>
      </c>
      <c r="C12" s="27">
        <v>3.6999999999999998E-2</v>
      </c>
      <c r="D12" s="28">
        <v>4.8000000000000001E-2</v>
      </c>
      <c r="E12" s="28">
        <v>0.06</v>
      </c>
      <c r="F12" s="28">
        <v>0.06</v>
      </c>
      <c r="G12" s="28">
        <v>3.7647058823529408E-2</v>
      </c>
      <c r="H12" s="28">
        <v>2.4330900243309004E-2</v>
      </c>
      <c r="I12" s="28">
        <v>5.4320987654320987E-2</v>
      </c>
      <c r="J12" s="29">
        <v>5.0602409638554217E-2</v>
      </c>
      <c r="K12" s="28">
        <v>2.8735632183908046E-2</v>
      </c>
      <c r="L12" s="30">
        <v>4.2999999999999997E-2</v>
      </c>
      <c r="M12" s="356">
        <v>3.903903903903904E-2</v>
      </c>
      <c r="O12" s="7"/>
      <c r="P12" s="7"/>
      <c r="Q12" s="10"/>
      <c r="R12" s="7"/>
    </row>
    <row r="13" spans="1:18" s="3" customFormat="1" ht="15.75" thickBot="1">
      <c r="A13" s="19"/>
      <c r="B13" s="26" t="s">
        <v>18</v>
      </c>
      <c r="C13" s="27">
        <v>0.25</v>
      </c>
      <c r="D13" s="28">
        <v>0.26500000000000001</v>
      </c>
      <c r="E13" s="28">
        <v>0.3</v>
      </c>
      <c r="F13" s="28">
        <v>0.25</v>
      </c>
      <c r="G13" s="28">
        <v>0.25176470588235295</v>
      </c>
      <c r="H13" s="28">
        <v>0.27007299270072993</v>
      </c>
      <c r="I13" s="28">
        <v>0.20493827160493827</v>
      </c>
      <c r="J13" s="29">
        <v>0.19036144578313252</v>
      </c>
      <c r="K13" s="28">
        <v>0.20689655172413793</v>
      </c>
      <c r="L13" s="30">
        <v>0.1948</v>
      </c>
      <c r="M13" s="356">
        <v>0.20120120120120119</v>
      </c>
      <c r="O13" s="7"/>
      <c r="P13" s="7"/>
      <c r="Q13" s="10"/>
      <c r="R13" s="7"/>
    </row>
    <row r="14" spans="1:18" s="3" customFormat="1" ht="15.75" thickBot="1">
      <c r="A14" s="19"/>
      <c r="B14" s="26" t="s">
        <v>12</v>
      </c>
      <c r="C14" s="27" t="s">
        <v>78</v>
      </c>
      <c r="D14" s="28" t="s">
        <v>78</v>
      </c>
      <c r="E14" s="28" t="s">
        <v>78</v>
      </c>
      <c r="F14" s="28" t="s">
        <v>78</v>
      </c>
      <c r="G14" s="28" t="s">
        <v>78</v>
      </c>
      <c r="H14" s="28" t="s">
        <v>78</v>
      </c>
      <c r="I14" s="32">
        <v>1.7283950617283949E-2</v>
      </c>
      <c r="J14" s="29">
        <v>3.614457831325301E-2</v>
      </c>
      <c r="K14" s="28">
        <v>3.7356321839080463E-2</v>
      </c>
      <c r="L14" s="30">
        <v>3.44E-2</v>
      </c>
      <c r="M14" s="356">
        <v>2.4024024024024024E-2</v>
      </c>
      <c r="O14" s="7"/>
      <c r="P14" s="7"/>
      <c r="Q14" s="10"/>
      <c r="R14" s="7"/>
    </row>
    <row r="15" spans="1:18" s="3" customFormat="1" ht="15.75" thickBot="1">
      <c r="A15" s="19"/>
      <c r="B15" s="26" t="s">
        <v>3</v>
      </c>
      <c r="C15" s="27">
        <v>5.1999999999999998E-2</v>
      </c>
      <c r="D15" s="28">
        <v>7.6999999999999999E-2</v>
      </c>
      <c r="E15" s="28">
        <v>0.09</v>
      </c>
      <c r="F15" s="28">
        <v>0.08</v>
      </c>
      <c r="G15" s="28">
        <v>4.7058823529411764E-2</v>
      </c>
      <c r="H15" s="28">
        <v>8.0291970802919707E-2</v>
      </c>
      <c r="I15" s="28">
        <v>6.6666666666666666E-2</v>
      </c>
      <c r="J15" s="29">
        <v>6.2650602409638559E-2</v>
      </c>
      <c r="K15" s="28">
        <v>7.4712643678160925E-2</v>
      </c>
      <c r="L15" s="30">
        <v>6.59E-2</v>
      </c>
      <c r="M15" s="356">
        <v>8.7087087087087081E-2</v>
      </c>
      <c r="O15" s="7"/>
      <c r="P15" s="7"/>
      <c r="Q15" s="10"/>
      <c r="R15" s="7"/>
    </row>
    <row r="16" spans="1:18" s="3" customFormat="1" ht="15.75" thickBot="1">
      <c r="A16" s="19"/>
      <c r="B16" s="26" t="s">
        <v>14</v>
      </c>
      <c r="C16" s="27">
        <v>6.3E-2</v>
      </c>
      <c r="D16" s="28">
        <v>5.6000000000000001E-2</v>
      </c>
      <c r="E16" s="28">
        <v>0.08</v>
      </c>
      <c r="F16" s="28">
        <v>0.09</v>
      </c>
      <c r="G16" s="28">
        <v>6.1176470588235297E-2</v>
      </c>
      <c r="H16" s="28">
        <v>7.2992700729927001E-2</v>
      </c>
      <c r="I16" s="28">
        <v>7.407407407407407E-2</v>
      </c>
      <c r="J16" s="29">
        <v>6.2650602409638559E-2</v>
      </c>
      <c r="K16" s="28">
        <v>8.6206896551724144E-2</v>
      </c>
      <c r="L16" s="30">
        <v>4.0099999999999997E-2</v>
      </c>
      <c r="M16" s="356">
        <v>6.9069069069069067E-2</v>
      </c>
      <c r="O16" s="7"/>
      <c r="P16" s="7"/>
      <c r="Q16" s="10"/>
      <c r="R16" s="7"/>
    </row>
    <row r="17" spans="1:18" s="3" customFormat="1" ht="15.75" thickBot="1">
      <c r="A17" s="19"/>
      <c r="B17" s="26" t="s">
        <v>13</v>
      </c>
      <c r="C17" s="27">
        <v>4.4999999999999998E-2</v>
      </c>
      <c r="D17" s="28">
        <v>4.2999999999999997E-2</v>
      </c>
      <c r="E17" s="28">
        <v>0.05</v>
      </c>
      <c r="F17" s="28">
        <v>0.06</v>
      </c>
      <c r="G17" s="28">
        <v>6.1176470588235297E-2</v>
      </c>
      <c r="H17" s="28">
        <v>5.1094890510948905E-2</v>
      </c>
      <c r="I17" s="28">
        <v>6.1728395061728392E-2</v>
      </c>
      <c r="J17" s="29">
        <v>5.3012048192771083E-2</v>
      </c>
      <c r="K17" s="28">
        <v>5.1724137931034482E-2</v>
      </c>
      <c r="L17" s="30">
        <v>5.16E-2</v>
      </c>
      <c r="M17" s="356">
        <v>7.2072072072072071E-2</v>
      </c>
      <c r="O17" s="7"/>
      <c r="P17" s="7"/>
      <c r="Q17" s="10"/>
      <c r="R17" s="7"/>
    </row>
    <row r="18" spans="1:18" s="3" customFormat="1" ht="15.75" thickBot="1">
      <c r="A18" s="19"/>
      <c r="B18" s="26" t="s">
        <v>16</v>
      </c>
      <c r="C18" s="27">
        <v>0.129</v>
      </c>
      <c r="D18" s="28">
        <v>0.161</v>
      </c>
      <c r="E18" s="28">
        <v>0.15</v>
      </c>
      <c r="F18" s="28">
        <v>0.2</v>
      </c>
      <c r="G18" s="28">
        <v>0.11529411764705882</v>
      </c>
      <c r="H18" s="28">
        <v>9.9756690997566913E-2</v>
      </c>
      <c r="I18" s="28">
        <v>9.1358024691358022E-2</v>
      </c>
      <c r="J18" s="29">
        <v>0.10120481927710843</v>
      </c>
      <c r="K18" s="28">
        <v>0.11494252873563218</v>
      </c>
      <c r="L18" s="30">
        <v>8.0199999999999994E-2</v>
      </c>
      <c r="M18" s="356">
        <v>9.6096096096096095E-2</v>
      </c>
      <c r="O18" s="7"/>
      <c r="P18" s="7"/>
      <c r="Q18" s="10"/>
      <c r="R18" s="7"/>
    </row>
    <row r="19" spans="1:18" s="3" customFormat="1" ht="15.75" thickBot="1">
      <c r="A19" s="19"/>
      <c r="B19" s="26" t="s">
        <v>0</v>
      </c>
      <c r="C19" s="27" t="s">
        <v>78</v>
      </c>
      <c r="D19" s="28" t="s">
        <v>78</v>
      </c>
      <c r="E19" s="28" t="s">
        <v>78</v>
      </c>
      <c r="F19" s="28" t="s">
        <v>78</v>
      </c>
      <c r="G19" s="28" t="s">
        <v>78</v>
      </c>
      <c r="H19" s="28" t="s">
        <v>78</v>
      </c>
      <c r="I19" s="28">
        <v>2.7160493827160494E-2</v>
      </c>
      <c r="J19" s="29">
        <v>2.891566265060241E-2</v>
      </c>
      <c r="K19" s="28">
        <v>1.7241379310344827E-2</v>
      </c>
      <c r="L19" s="30">
        <v>2.87E-2</v>
      </c>
      <c r="M19" s="356">
        <v>1.8018018018018018E-2</v>
      </c>
      <c r="O19" s="7"/>
      <c r="P19" s="31"/>
      <c r="Q19" s="10"/>
      <c r="R19" s="7"/>
    </row>
    <row r="20" spans="1:18" s="3" customFormat="1" ht="15.75" thickBot="1">
      <c r="A20" s="19"/>
      <c r="B20" s="26" t="s">
        <v>6</v>
      </c>
      <c r="C20" s="27">
        <v>0.107</v>
      </c>
      <c r="D20" s="28">
        <v>0</v>
      </c>
      <c r="E20" s="28">
        <v>0.02</v>
      </c>
      <c r="F20" s="28">
        <v>0.02</v>
      </c>
      <c r="G20" s="28">
        <v>0.16470588235294117</v>
      </c>
      <c r="H20" s="33">
        <v>0.14841849148418493</v>
      </c>
      <c r="I20" s="28">
        <v>0.14567901234567901</v>
      </c>
      <c r="J20" s="29">
        <v>0.16626506024096385</v>
      </c>
      <c r="K20" s="28">
        <v>0.13218390804597702</v>
      </c>
      <c r="L20" s="30">
        <v>0.2034</v>
      </c>
      <c r="M20" s="356">
        <v>0.1981981981981982</v>
      </c>
      <c r="O20" s="7"/>
      <c r="P20" s="7"/>
      <c r="Q20" s="10"/>
      <c r="R20" s="7"/>
    </row>
    <row r="21" spans="1:18" s="3" customFormat="1" ht="15.75" thickBot="1">
      <c r="A21" s="19"/>
      <c r="B21" s="34" t="s">
        <v>5</v>
      </c>
      <c r="C21" s="35">
        <v>0.03</v>
      </c>
      <c r="D21" s="36">
        <v>3.3000000000000002E-2</v>
      </c>
      <c r="E21" s="36">
        <v>0.03</v>
      </c>
      <c r="F21" s="36">
        <v>0.01</v>
      </c>
      <c r="G21" s="36">
        <v>4.7058823529411761E-3</v>
      </c>
      <c r="H21" s="36">
        <v>9.7323600973236012E-3</v>
      </c>
      <c r="I21" s="36">
        <v>2.2222222222222223E-2</v>
      </c>
      <c r="J21" s="37">
        <v>6.0240963855421686E-2</v>
      </c>
      <c r="K21" s="36">
        <v>8.6206896551724102E-3</v>
      </c>
      <c r="L21" s="38">
        <v>2.58E-2</v>
      </c>
      <c r="M21" s="356">
        <f>4/333</f>
        <v>1.2012012012012012E-2</v>
      </c>
      <c r="O21" s="7"/>
      <c r="P21" s="7"/>
      <c r="Q21" s="10"/>
      <c r="R21" s="7"/>
    </row>
    <row r="22" spans="1:18" s="3" customFormat="1" ht="15.75" thickBot="1">
      <c r="B22" s="39" t="s">
        <v>1</v>
      </c>
      <c r="C22" s="40">
        <v>0.97599999999999998</v>
      </c>
      <c r="D22" s="40">
        <v>0.93400000000000005</v>
      </c>
      <c r="E22" s="40">
        <v>1.1200000000000001</v>
      </c>
      <c r="F22" s="41">
        <f>SUM(F9:F21)</f>
        <v>1.02</v>
      </c>
      <c r="G22" s="41">
        <f>SUM(G9:G21)</f>
        <v>0.96941176470588242</v>
      </c>
      <c r="H22" s="42">
        <f>SUM(H9:H21)</f>
        <v>0.97323600973236024</v>
      </c>
      <c r="I22" s="43">
        <v>0.999</v>
      </c>
      <c r="J22" s="44">
        <v>0.99999999999999989</v>
      </c>
      <c r="K22" s="45">
        <v>1</v>
      </c>
      <c r="L22" s="46">
        <f>SUM(L9:L21)</f>
        <v>1</v>
      </c>
      <c r="M22" s="357">
        <f>SUM(M9:M21)</f>
        <v>1</v>
      </c>
      <c r="O22" s="7"/>
      <c r="P22" s="31"/>
      <c r="Q22" s="10"/>
      <c r="R22" s="7"/>
    </row>
    <row r="23" spans="1:18" s="3" customFormat="1" ht="15.75" thickBot="1">
      <c r="L23" s="47"/>
      <c r="M23" s="48"/>
      <c r="O23" s="7"/>
      <c r="P23" s="31"/>
      <c r="Q23" s="10"/>
      <c r="R23" s="7"/>
    </row>
    <row r="24" spans="1:18" s="3" customFormat="1" ht="15.75" thickBot="1">
      <c r="B24" s="11" t="s">
        <v>19</v>
      </c>
      <c r="H24" s="7"/>
      <c r="I24" s="7"/>
      <c r="J24" s="7"/>
      <c r="K24" s="7"/>
      <c r="L24" s="47"/>
      <c r="M24" s="49"/>
      <c r="O24" s="7"/>
      <c r="P24" s="31"/>
      <c r="Q24" s="10"/>
      <c r="R24" s="7"/>
    </row>
    <row r="25" spans="1:18" s="3" customFormat="1" ht="15.75" thickBot="1">
      <c r="B25" s="50"/>
      <c r="C25" s="51">
        <v>2008</v>
      </c>
      <c r="D25" s="52">
        <v>2009</v>
      </c>
      <c r="E25" s="53">
        <v>2010</v>
      </c>
      <c r="F25" s="54">
        <v>2011</v>
      </c>
      <c r="G25" s="358">
        <v>2012</v>
      </c>
      <c r="I25" s="7"/>
      <c r="J25" s="7"/>
      <c r="K25" s="7"/>
      <c r="L25" s="47"/>
      <c r="M25" s="49"/>
      <c r="O25" s="7"/>
      <c r="P25" s="7"/>
      <c r="Q25" s="10"/>
      <c r="R25" s="7"/>
    </row>
    <row r="26" spans="1:18" s="3" customFormat="1" ht="15.75" thickBot="1">
      <c r="A26" s="19"/>
      <c r="B26" s="20" t="s">
        <v>21</v>
      </c>
      <c r="C26" s="55">
        <v>0.33333333333333331</v>
      </c>
      <c r="D26" s="56">
        <v>0.3253012048192771</v>
      </c>
      <c r="E26" s="56">
        <v>0.29310344827586204</v>
      </c>
      <c r="F26" s="57" t="s">
        <v>97</v>
      </c>
      <c r="G26" s="359">
        <v>0.23423423423423423</v>
      </c>
      <c r="I26" s="59"/>
      <c r="J26" s="59"/>
      <c r="K26" s="7"/>
      <c r="L26" s="47"/>
      <c r="M26" s="49"/>
      <c r="O26" s="7"/>
      <c r="P26" s="7"/>
      <c r="Q26" s="60"/>
      <c r="R26" s="7"/>
    </row>
    <row r="27" spans="1:18" s="3" customFormat="1" ht="15.75" thickBot="1">
      <c r="A27" s="19"/>
      <c r="B27" s="26" t="s">
        <v>20</v>
      </c>
      <c r="C27" s="61">
        <v>0.19506172839506172</v>
      </c>
      <c r="D27" s="62">
        <v>0.1855421686746988</v>
      </c>
      <c r="E27" s="63">
        <v>0.17528735632183909</v>
      </c>
      <c r="F27" s="64">
        <v>0.1633</v>
      </c>
      <c r="G27" s="359">
        <v>0.18318318318318319</v>
      </c>
      <c r="I27" s="7"/>
      <c r="J27" s="7"/>
      <c r="K27" s="7"/>
      <c r="L27" s="47"/>
      <c r="M27" s="49"/>
      <c r="Q27" s="65"/>
    </row>
    <row r="28" spans="1:18" s="3" customFormat="1" ht="15.75" thickBot="1">
      <c r="A28" s="19"/>
      <c r="B28" s="26" t="s">
        <v>7</v>
      </c>
      <c r="C28" s="61">
        <v>0.13827160493827159</v>
      </c>
      <c r="D28" s="63">
        <v>0.1180722891566265</v>
      </c>
      <c r="E28" s="62">
        <v>0.12931034482758622</v>
      </c>
      <c r="F28" s="66">
        <v>0.12609999999999999</v>
      </c>
      <c r="G28" s="359">
        <v>0.15015015015015015</v>
      </c>
      <c r="I28" s="7"/>
      <c r="J28" s="58"/>
      <c r="K28" s="7"/>
      <c r="L28" s="47"/>
      <c r="M28" s="49"/>
      <c r="Q28" s="65"/>
    </row>
    <row r="29" spans="1:18" s="3" customFormat="1" ht="15.75" thickBot="1">
      <c r="A29" s="19"/>
      <c r="B29" s="26" t="s">
        <v>8</v>
      </c>
      <c r="C29" s="61">
        <v>0.29629629629629628</v>
      </c>
      <c r="D29" s="62">
        <v>0.31566265060240961</v>
      </c>
      <c r="E29" s="63">
        <v>0.33908045977011492</v>
      </c>
      <c r="F29" s="66">
        <v>0.40689999999999998</v>
      </c>
      <c r="G29" s="359">
        <v>0.39339339339339341</v>
      </c>
      <c r="I29" s="7"/>
      <c r="J29" s="58"/>
      <c r="K29" s="7"/>
      <c r="L29" s="47"/>
      <c r="M29" s="49"/>
      <c r="Q29" s="65"/>
    </row>
    <row r="30" spans="1:18" s="3" customFormat="1" ht="15.75" thickBot="1">
      <c r="A30" s="67"/>
      <c r="B30" s="34" t="s">
        <v>5</v>
      </c>
      <c r="C30" s="68">
        <v>3.7037037037037035E-2</v>
      </c>
      <c r="D30" s="69">
        <v>5.5421686746987948E-2</v>
      </c>
      <c r="E30" s="69">
        <v>6.3218390804597707E-2</v>
      </c>
      <c r="F30" s="70">
        <v>3.44E-2</v>
      </c>
      <c r="G30" s="359">
        <v>3.9039039039039038E-4</v>
      </c>
      <c r="H30" s="7"/>
      <c r="I30" s="7"/>
      <c r="J30" s="58"/>
      <c r="K30" s="7"/>
      <c r="L30" s="47"/>
      <c r="M30" s="49"/>
    </row>
    <row r="31" spans="1:18" s="3" customFormat="1" ht="15.75" thickBot="1">
      <c r="A31" s="19"/>
      <c r="B31" s="39" t="s">
        <v>1</v>
      </c>
      <c r="C31" s="71">
        <f>SUM(C26:C30)</f>
        <v>1</v>
      </c>
      <c r="D31" s="72">
        <f>SUM(D26:D30)</f>
        <v>1</v>
      </c>
      <c r="E31" s="73">
        <f>SUM(E26:E30)</f>
        <v>0.99999999999999989</v>
      </c>
      <c r="F31" s="73">
        <v>1</v>
      </c>
      <c r="G31" s="360">
        <v>1</v>
      </c>
      <c r="J31" s="74"/>
      <c r="L31" s="47"/>
      <c r="M31" s="49"/>
    </row>
    <row r="32" spans="1:18" s="3" customFormat="1">
      <c r="C32" s="58" t="s">
        <v>81</v>
      </c>
      <c r="L32" s="47"/>
      <c r="M32" s="49"/>
    </row>
    <row r="33" spans="2:26" s="3" customFormat="1" ht="15.75" thickBot="1">
      <c r="C33" s="75"/>
      <c r="L33" s="47"/>
      <c r="M33" s="49"/>
    </row>
    <row r="34" spans="2:26" s="3" customFormat="1" ht="15.75" thickBot="1">
      <c r="B34" s="11" t="s">
        <v>22</v>
      </c>
      <c r="L34" s="47"/>
      <c r="M34" s="49"/>
    </row>
    <row r="35" spans="2:26" s="3" customFormat="1" ht="15.75" thickBot="1">
      <c r="B35" s="50"/>
      <c r="C35" s="76">
        <v>2002</v>
      </c>
      <c r="D35" s="77">
        <v>2003</v>
      </c>
      <c r="E35" s="78">
        <v>2004</v>
      </c>
      <c r="F35" s="78">
        <v>2005</v>
      </c>
      <c r="G35" s="79">
        <v>2006</v>
      </c>
      <c r="H35" s="79">
        <v>2007</v>
      </c>
      <c r="I35" s="80">
        <v>2008</v>
      </c>
      <c r="J35" s="81">
        <v>2009</v>
      </c>
      <c r="K35" s="79">
        <v>2010</v>
      </c>
      <c r="L35" s="82">
        <v>2011</v>
      </c>
      <c r="M35" s="361">
        <v>2012</v>
      </c>
    </row>
    <row r="36" spans="2:26" s="3" customFormat="1" ht="15.75" thickBot="1">
      <c r="B36" s="39" t="s">
        <v>23</v>
      </c>
      <c r="C36" s="83">
        <v>5.6</v>
      </c>
      <c r="D36" s="84">
        <v>5.5</v>
      </c>
      <c r="E36" s="84">
        <v>5.0999999999999996</v>
      </c>
      <c r="F36" s="84">
        <v>4.5</v>
      </c>
      <c r="G36" s="84">
        <v>5.49</v>
      </c>
      <c r="H36" s="84">
        <v>5.0999999999999996</v>
      </c>
      <c r="I36" s="85">
        <v>5.3150000000000004</v>
      </c>
      <c r="J36" s="86">
        <v>4.7481840193704601</v>
      </c>
      <c r="K36" s="87">
        <v>4.1166180758017497</v>
      </c>
      <c r="L36" s="88">
        <v>3.98</v>
      </c>
      <c r="M36" s="362">
        <v>3.7629179331306992</v>
      </c>
    </row>
    <row r="37" spans="2:26" s="3" customFormat="1">
      <c r="L37" s="4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s="3" customFormat="1" ht="15.75" thickBot="1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s="3" customFormat="1" ht="15.75" thickBot="1">
      <c r="B39" s="89" t="s">
        <v>79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s="3" customFormat="1" ht="15.75" thickBot="1">
      <c r="B40" s="50"/>
      <c r="C40" s="51">
        <v>2002</v>
      </c>
      <c r="D40" s="78">
        <v>2003</v>
      </c>
      <c r="E40" s="52">
        <v>2004</v>
      </c>
      <c r="F40" s="78">
        <v>2005</v>
      </c>
      <c r="G40" s="79">
        <v>2006</v>
      </c>
      <c r="H40" s="79">
        <v>2007</v>
      </c>
      <c r="I40" s="80">
        <v>2008</v>
      </c>
      <c r="J40" s="90">
        <v>2009</v>
      </c>
      <c r="K40" s="52">
        <v>2010</v>
      </c>
      <c r="L40" s="91">
        <v>2011</v>
      </c>
      <c r="M40" s="363">
        <v>2012</v>
      </c>
      <c r="O40" s="7"/>
      <c r="P40" s="92"/>
      <c r="Q40" s="93"/>
      <c r="R40" s="93"/>
      <c r="S40" s="93"/>
      <c r="T40" s="60"/>
      <c r="U40" s="93"/>
      <c r="V40" s="93"/>
      <c r="W40" s="93"/>
      <c r="X40" s="60"/>
      <c r="Y40" s="93"/>
      <c r="Z40" s="7"/>
    </row>
    <row r="41" spans="2:26" s="3" customFormat="1">
      <c r="B41" s="94" t="s">
        <v>24</v>
      </c>
      <c r="C41" s="95">
        <v>0.15</v>
      </c>
      <c r="D41" s="23">
        <v>0.11009174311926606</v>
      </c>
      <c r="E41" s="96">
        <v>6.6954643628509725E-2</v>
      </c>
      <c r="F41" s="23">
        <v>5.8999999999999997E-2</v>
      </c>
      <c r="G41" s="97">
        <v>0.12</v>
      </c>
      <c r="H41" s="23">
        <v>7.5425790754257913E-2</v>
      </c>
      <c r="I41" s="23">
        <v>7.6543209876543214E-2</v>
      </c>
      <c r="J41" s="23">
        <f>+'[1]BASE (2)'!B500</f>
        <v>3.1325301204819279E-2</v>
      </c>
      <c r="K41" s="23">
        <v>1.4367816091954023E-2</v>
      </c>
      <c r="L41" s="98">
        <v>8.6E-3</v>
      </c>
      <c r="M41" s="364">
        <v>1.2012012012012012E-2</v>
      </c>
      <c r="O41" s="7"/>
      <c r="P41" s="99"/>
      <c r="Q41" s="100"/>
      <c r="R41" s="100"/>
      <c r="S41" s="100"/>
      <c r="T41" s="100"/>
      <c r="U41" s="100"/>
      <c r="V41" s="100"/>
      <c r="W41" s="100"/>
      <c r="X41" s="100"/>
      <c r="Y41" s="101"/>
      <c r="Z41" s="7"/>
    </row>
    <row r="42" spans="2:26" s="3" customFormat="1">
      <c r="B42" s="102" t="s">
        <v>25</v>
      </c>
      <c r="C42" s="27">
        <v>0.52700000000000002</v>
      </c>
      <c r="D42" s="28">
        <v>0.40825688073394495</v>
      </c>
      <c r="E42" s="103">
        <v>0.3434125269978402</v>
      </c>
      <c r="F42" s="28">
        <v>0.3</v>
      </c>
      <c r="G42" s="32">
        <v>0.5</v>
      </c>
      <c r="H42" s="28">
        <v>0.42092457420924573</v>
      </c>
      <c r="I42" s="28">
        <v>0.562962962962963</v>
      </c>
      <c r="J42" s="28">
        <f>+'[1]BASE (2)'!B501</f>
        <v>0.37108433734939761</v>
      </c>
      <c r="K42" s="28">
        <v>5.1724137931034482E-2</v>
      </c>
      <c r="L42" s="30">
        <v>9.74E-2</v>
      </c>
      <c r="M42" s="364">
        <v>0.10810810810810811</v>
      </c>
      <c r="O42" s="7"/>
      <c r="P42" s="104"/>
      <c r="Q42" s="100"/>
      <c r="R42" s="100"/>
      <c r="S42" s="100"/>
      <c r="T42" s="100"/>
      <c r="U42" s="100"/>
      <c r="V42" s="100"/>
      <c r="W42" s="100"/>
      <c r="X42" s="100"/>
      <c r="Y42" s="101"/>
      <c r="Z42" s="7"/>
    </row>
    <row r="43" spans="2:26" s="3" customFormat="1">
      <c r="B43" s="102" t="s">
        <v>26</v>
      </c>
      <c r="C43" s="27">
        <v>0.3</v>
      </c>
      <c r="D43" s="28">
        <v>0.34862385321100919</v>
      </c>
      <c r="E43" s="103">
        <v>0.4427645788336933</v>
      </c>
      <c r="F43" s="28">
        <v>0.48799999999999999</v>
      </c>
      <c r="G43" s="32">
        <v>0.34823529411764703</v>
      </c>
      <c r="H43" s="28">
        <v>0.38686131386861317</v>
      </c>
      <c r="I43" s="28">
        <v>0.29629629629629628</v>
      </c>
      <c r="J43" s="28">
        <f>+'[1]BASE (2)'!B502</f>
        <v>0.48915662650602409</v>
      </c>
      <c r="K43" s="28">
        <v>0.4511494252873563</v>
      </c>
      <c r="L43" s="30">
        <v>0.55589999999999995</v>
      </c>
      <c r="M43" s="364">
        <v>0.57357357357357353</v>
      </c>
      <c r="O43" s="7"/>
      <c r="P43" s="104"/>
      <c r="Q43" s="100"/>
      <c r="R43" s="100"/>
      <c r="S43" s="100"/>
      <c r="T43" s="100"/>
      <c r="U43" s="100"/>
      <c r="V43" s="100"/>
      <c r="W43" s="100"/>
      <c r="X43" s="100"/>
      <c r="Y43" s="101"/>
      <c r="Z43" s="7"/>
    </row>
    <row r="44" spans="2:26" s="3" customFormat="1">
      <c r="B44" s="102" t="s">
        <v>27</v>
      </c>
      <c r="C44" s="27">
        <v>1.7000000000000001E-2</v>
      </c>
      <c r="D44" s="28">
        <v>8.027522935779817E-2</v>
      </c>
      <c r="E44" s="103">
        <v>0.13390928725701945</v>
      </c>
      <c r="F44" s="28">
        <v>0.14299999999999999</v>
      </c>
      <c r="G44" s="32">
        <v>0.02</v>
      </c>
      <c r="H44" s="28">
        <v>9.2457420924574207E-2</v>
      </c>
      <c r="I44" s="28">
        <v>5.4320987654320987E-2</v>
      </c>
      <c r="J44" s="28">
        <f>+'[1]BASE (2)'!B503</f>
        <v>9.8795180722891562E-2</v>
      </c>
      <c r="K44" s="28">
        <v>0.40229885057471265</v>
      </c>
      <c r="L44" s="30">
        <v>0.3095</v>
      </c>
      <c r="M44" s="364">
        <v>0.28828828828828829</v>
      </c>
      <c r="O44" s="7"/>
      <c r="P44" s="104"/>
      <c r="Q44" s="100"/>
      <c r="R44" s="100"/>
      <c r="S44" s="100"/>
      <c r="T44" s="100"/>
      <c r="U44" s="100"/>
      <c r="V44" s="100"/>
      <c r="W44" s="100"/>
      <c r="X44" s="100"/>
      <c r="Y44" s="101"/>
      <c r="Z44" s="7"/>
    </row>
    <row r="45" spans="2:26" s="3" customFormat="1">
      <c r="B45" s="102" t="s">
        <v>28</v>
      </c>
      <c r="C45" s="27">
        <v>2E-3</v>
      </c>
      <c r="D45" s="28">
        <v>2.2935779816513763E-3</v>
      </c>
      <c r="E45" s="103">
        <v>2.1598272138228943E-3</v>
      </c>
      <c r="F45" s="28">
        <v>5.0000000000000001E-3</v>
      </c>
      <c r="G45" s="32">
        <v>9.4117647058823521E-3</v>
      </c>
      <c r="H45" s="28">
        <v>1.7031630170316302E-2</v>
      </c>
      <c r="I45" s="28">
        <v>7.4074074074074077E-3</v>
      </c>
      <c r="J45" s="28">
        <f>+'[1]BASE (2)'!B504</f>
        <v>7.2289156626506026E-3</v>
      </c>
      <c r="K45" s="28">
        <v>7.183908045977011E-2</v>
      </c>
      <c r="L45" s="30">
        <v>2.58E-2</v>
      </c>
      <c r="M45" s="364">
        <v>1.5015015015015015E-2</v>
      </c>
      <c r="O45" s="7"/>
      <c r="P45" s="105"/>
      <c r="Q45" s="106"/>
      <c r="R45" s="106"/>
      <c r="S45" s="106"/>
      <c r="T45" s="106"/>
      <c r="U45" s="106"/>
      <c r="V45" s="106"/>
      <c r="W45" s="106"/>
      <c r="X45" s="106"/>
      <c r="Y45" s="106"/>
      <c r="Z45" s="7"/>
    </row>
    <row r="46" spans="2:26" s="3" customFormat="1" ht="15.75" thickBot="1">
      <c r="B46" s="107" t="s">
        <v>5</v>
      </c>
      <c r="C46" s="35">
        <v>5.0000000000000001E-3</v>
      </c>
      <c r="D46" s="108">
        <v>0.05</v>
      </c>
      <c r="E46" s="109">
        <v>1.079913606911447E-2</v>
      </c>
      <c r="F46" s="36">
        <v>5.0000000000000001E-3</v>
      </c>
      <c r="G46" s="36">
        <v>0</v>
      </c>
      <c r="H46" s="36">
        <v>7.2992700729927005E-3</v>
      </c>
      <c r="I46" s="36">
        <v>2.4691358024691358E-3</v>
      </c>
      <c r="J46" s="36">
        <f>+'[1]BASE (2)'!F470</f>
        <v>2.4096385542168677E-3</v>
      </c>
      <c r="K46" s="36">
        <v>8.6206896551724137E-3</v>
      </c>
      <c r="L46" s="38">
        <v>2.8999999999999998E-3</v>
      </c>
      <c r="M46" s="365">
        <f>1/333</f>
        <v>3.003003003003003E-3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s="3" customFormat="1" ht="15.75" thickBot="1">
      <c r="B47" s="39" t="s">
        <v>1</v>
      </c>
      <c r="C47" s="71">
        <f>SUM(C41:C46)</f>
        <v>1.0010000000000001</v>
      </c>
      <c r="D47" s="110">
        <f t="shared" ref="D47:K47" si="0">SUM(D41:D46)</f>
        <v>0.99954128440366985</v>
      </c>
      <c r="E47" s="110">
        <f t="shared" si="0"/>
        <v>1</v>
      </c>
      <c r="F47" s="110">
        <f t="shared" si="0"/>
        <v>1</v>
      </c>
      <c r="G47" s="110">
        <f t="shared" si="0"/>
        <v>0.99764705882352944</v>
      </c>
      <c r="H47" s="110">
        <f t="shared" si="0"/>
        <v>1</v>
      </c>
      <c r="I47" s="72">
        <f>SUM(I41:I46)</f>
        <v>1</v>
      </c>
      <c r="J47" s="111">
        <f t="shared" si="0"/>
        <v>0.99999999999999989</v>
      </c>
      <c r="K47" s="110">
        <f t="shared" si="0"/>
        <v>1</v>
      </c>
      <c r="L47" s="112">
        <f>SUM(L41:L46)</f>
        <v>1.0001</v>
      </c>
      <c r="M47" s="366">
        <f>SUM(M41:M46)</f>
        <v>1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s="3" customFormat="1" ht="15.75" thickBot="1">
      <c r="C48" s="113"/>
      <c r="D48" s="113"/>
      <c r="E48" s="113"/>
      <c r="F48" s="113"/>
      <c r="G48" s="11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s="3" customFormat="1" ht="15.75" thickBot="1">
      <c r="B49" s="89" t="s">
        <v>29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s="3" customFormat="1" ht="15.75" thickBot="1">
      <c r="B50" s="114"/>
      <c r="C50" s="115">
        <v>2002</v>
      </c>
      <c r="D50" s="16">
        <v>2003</v>
      </c>
      <c r="E50" s="16">
        <v>2004</v>
      </c>
      <c r="F50" s="16">
        <v>2005</v>
      </c>
      <c r="G50" s="15">
        <v>2006</v>
      </c>
      <c r="H50" s="15">
        <v>2007</v>
      </c>
      <c r="I50" s="15">
        <v>2008</v>
      </c>
      <c r="J50" s="15">
        <v>2009</v>
      </c>
      <c r="K50" s="17">
        <v>2010</v>
      </c>
      <c r="L50" s="91">
        <v>2011</v>
      </c>
      <c r="M50" s="367">
        <v>2012</v>
      </c>
      <c r="O50" s="7"/>
      <c r="P50" s="92"/>
      <c r="Q50" s="93"/>
      <c r="R50" s="93"/>
      <c r="S50" s="93"/>
      <c r="T50" s="60"/>
      <c r="U50" s="93"/>
      <c r="V50" s="93"/>
      <c r="W50" s="93"/>
      <c r="X50" s="60"/>
      <c r="Y50" s="93"/>
      <c r="Z50" s="7"/>
    </row>
    <row r="51" spans="2:26" s="3" customFormat="1">
      <c r="B51" s="116" t="s">
        <v>30</v>
      </c>
      <c r="C51" s="95">
        <v>0.17899999999999999</v>
      </c>
      <c r="D51" s="23">
        <v>8.9449541284403675E-2</v>
      </c>
      <c r="E51" s="97">
        <v>7.9913606911447083E-2</v>
      </c>
      <c r="F51" s="23">
        <v>8.2000000000000003E-2</v>
      </c>
      <c r="G51" s="97">
        <v>8.7058823529411758E-2</v>
      </c>
      <c r="H51" s="23">
        <v>9.002433090024331E-2</v>
      </c>
      <c r="I51" s="23">
        <v>6.9135802469135796E-2</v>
      </c>
      <c r="J51" s="23">
        <f>+'[1]BASE (2)'!B509</f>
        <v>2.891566265060241E-2</v>
      </c>
      <c r="K51" s="117">
        <v>1.7241379310344827E-2</v>
      </c>
      <c r="L51" s="98">
        <v>2.29E-2</v>
      </c>
      <c r="M51" s="365">
        <v>3.903903903903904E-2</v>
      </c>
      <c r="O51" s="7"/>
      <c r="P51" s="99"/>
      <c r="Q51" s="118"/>
      <c r="R51" s="118"/>
      <c r="S51" s="118"/>
      <c r="T51" s="118"/>
      <c r="U51" s="118"/>
      <c r="V51" s="118"/>
      <c r="W51" s="118"/>
      <c r="X51" s="118"/>
      <c r="Y51" s="101"/>
      <c r="Z51" s="7"/>
    </row>
    <row r="52" spans="2:26" s="3" customFormat="1">
      <c r="B52" s="119" t="s">
        <v>31</v>
      </c>
      <c r="C52" s="27">
        <v>0.48099999999999998</v>
      </c>
      <c r="D52" s="28">
        <v>0.3669724770642202</v>
      </c>
      <c r="E52" s="32">
        <v>0.40820734341252701</v>
      </c>
      <c r="F52" s="28">
        <v>0.438</v>
      </c>
      <c r="G52" s="32">
        <v>0.44</v>
      </c>
      <c r="H52" s="28">
        <v>0.45012165450121655</v>
      </c>
      <c r="I52" s="28">
        <v>0.47654320987654319</v>
      </c>
      <c r="J52" s="28">
        <f>+'[1]BASE (2)'!B510</f>
        <v>0.25783132530120484</v>
      </c>
      <c r="K52" s="120">
        <v>0.19540229885057472</v>
      </c>
      <c r="L52" s="30">
        <v>0.27789999999999998</v>
      </c>
      <c r="M52" s="365">
        <v>0.30630630630630629</v>
      </c>
      <c r="O52" s="7"/>
      <c r="P52" s="104"/>
      <c r="Q52" s="118"/>
      <c r="R52" s="118"/>
      <c r="S52" s="118"/>
      <c r="T52" s="118"/>
      <c r="U52" s="118"/>
      <c r="V52" s="118"/>
      <c r="W52" s="118"/>
      <c r="X52" s="118"/>
      <c r="Y52" s="101"/>
      <c r="Z52" s="7"/>
    </row>
    <row r="53" spans="2:26" s="3" customFormat="1">
      <c r="B53" s="119" t="s">
        <v>26</v>
      </c>
      <c r="C53" s="27">
        <v>0.21</v>
      </c>
      <c r="D53" s="28">
        <v>0.29587155963302753</v>
      </c>
      <c r="E53" s="32">
        <v>0.30021598272138228</v>
      </c>
      <c r="F53" s="28">
        <v>0.28999999999999998</v>
      </c>
      <c r="G53" s="32">
        <v>0.30823529411764705</v>
      </c>
      <c r="H53" s="28">
        <v>0.28467153284671531</v>
      </c>
      <c r="I53" s="28">
        <v>0.25185185185185183</v>
      </c>
      <c r="J53" s="28">
        <f>+'[1]BASE (2)'!B511</f>
        <v>0.31325301204819278</v>
      </c>
      <c r="K53" s="120">
        <v>0.28160919540229884</v>
      </c>
      <c r="L53" s="30">
        <v>0.41260000000000002</v>
      </c>
      <c r="M53" s="365">
        <v>0.42342342342342343</v>
      </c>
      <c r="O53" s="7"/>
      <c r="P53" s="104"/>
      <c r="Q53" s="118"/>
      <c r="R53" s="118"/>
      <c r="S53" s="118"/>
      <c r="T53" s="118"/>
      <c r="U53" s="118"/>
      <c r="V53" s="118"/>
      <c r="W53" s="118"/>
      <c r="X53" s="118"/>
      <c r="Y53" s="101"/>
      <c r="Z53" s="7"/>
    </row>
    <row r="54" spans="2:26" s="3" customFormat="1">
      <c r="B54" s="119" t="s">
        <v>27</v>
      </c>
      <c r="C54" s="27">
        <v>0.11799999999999999</v>
      </c>
      <c r="D54" s="28">
        <v>0.1834862385321101</v>
      </c>
      <c r="E54" s="32">
        <v>0.18142548596112312</v>
      </c>
      <c r="F54" s="28">
        <v>0.16300000000000001</v>
      </c>
      <c r="G54" s="32">
        <v>0.14117647058823529</v>
      </c>
      <c r="H54" s="28">
        <v>0.13381995133819952</v>
      </c>
      <c r="I54" s="28">
        <v>0.18024691358024691</v>
      </c>
      <c r="J54" s="28">
        <f>+'[1]BASE (2)'!B512</f>
        <v>0.37831325301204821</v>
      </c>
      <c r="K54" s="120">
        <v>0.4511494252873563</v>
      </c>
      <c r="L54" s="30">
        <v>0.28079999999999999</v>
      </c>
      <c r="M54" s="365">
        <v>0.2072072072072072</v>
      </c>
      <c r="O54" s="7"/>
      <c r="P54" s="104"/>
      <c r="Q54" s="118"/>
      <c r="R54" s="118"/>
      <c r="S54" s="118"/>
      <c r="T54" s="118"/>
      <c r="U54" s="118"/>
      <c r="V54" s="118"/>
      <c r="W54" s="118"/>
      <c r="X54" s="118"/>
      <c r="Y54" s="101"/>
      <c r="Z54" s="7"/>
    </row>
    <row r="55" spans="2:26" s="3" customFormat="1">
      <c r="B55" s="119" t="s">
        <v>28</v>
      </c>
      <c r="C55" s="27">
        <v>2E-3</v>
      </c>
      <c r="D55" s="28">
        <v>9.1743119266055051E-3</v>
      </c>
      <c r="E55" s="32">
        <v>1.2958963282937365E-2</v>
      </c>
      <c r="F55" s="28">
        <v>1.2E-2</v>
      </c>
      <c r="G55" s="32">
        <v>1.1764705882352941E-2</v>
      </c>
      <c r="H55" s="28">
        <v>2.1897810218978103E-2</v>
      </c>
      <c r="I55" s="28">
        <v>7.4074074074074077E-3</v>
      </c>
      <c r="J55" s="28">
        <f>+'[1]BASE (2)'!B513</f>
        <v>1.2048192771084338E-2</v>
      </c>
      <c r="K55" s="120">
        <v>4.8850574712643681E-2</v>
      </c>
      <c r="L55" s="30">
        <v>5.7000000000000002E-3</v>
      </c>
      <c r="M55" s="365">
        <v>1.5015015015015015E-2</v>
      </c>
      <c r="O55" s="7"/>
      <c r="P55" s="105"/>
      <c r="Q55" s="106"/>
      <c r="R55" s="106"/>
      <c r="S55" s="106"/>
      <c r="T55" s="106"/>
      <c r="U55" s="106"/>
      <c r="V55" s="106"/>
      <c r="W55" s="106"/>
      <c r="X55" s="106"/>
      <c r="Y55" s="106"/>
      <c r="Z55" s="7"/>
    </row>
    <row r="56" spans="2:26" s="3" customFormat="1" ht="15.75" thickBot="1">
      <c r="B56" s="121" t="s">
        <v>5</v>
      </c>
      <c r="C56" s="35">
        <v>0.01</v>
      </c>
      <c r="D56" s="36">
        <v>5.5045871559633031E-2</v>
      </c>
      <c r="E56" s="108">
        <v>1.7278617710583154E-2</v>
      </c>
      <c r="F56" s="36">
        <v>1.4999999999999999E-2</v>
      </c>
      <c r="G56" s="108">
        <v>1.1764705882352941E-2</v>
      </c>
      <c r="H56" s="36">
        <v>1.9464720194647202E-2</v>
      </c>
      <c r="I56" s="36">
        <v>1.4814814814814815E-2</v>
      </c>
      <c r="J56" s="36">
        <f>+'[1]BASE (2)'!G470</f>
        <v>9.6385542168674707E-3</v>
      </c>
      <c r="K56" s="122">
        <v>5.7471264367816091E-3</v>
      </c>
      <c r="L56" s="38">
        <v>0</v>
      </c>
      <c r="M56" s="365">
        <v>9.0090090090090089E-3</v>
      </c>
    </row>
    <row r="57" spans="2:26" s="3" customFormat="1" ht="15.75" thickBot="1">
      <c r="B57" s="123" t="s">
        <v>1</v>
      </c>
      <c r="C57" s="124">
        <f>SUM(C51:C56)</f>
        <v>0.99999999999999989</v>
      </c>
      <c r="D57" s="125">
        <f t="shared" ref="D57:K57" si="1">SUM(D51:D56)</f>
        <v>1</v>
      </c>
      <c r="E57" s="125">
        <f t="shared" si="1"/>
        <v>1</v>
      </c>
      <c r="F57" s="125">
        <f t="shared" si="1"/>
        <v>1</v>
      </c>
      <c r="G57" s="125">
        <f t="shared" si="1"/>
        <v>1</v>
      </c>
      <c r="H57" s="125">
        <f t="shared" si="1"/>
        <v>0.99999999999999989</v>
      </c>
      <c r="I57" s="125">
        <f t="shared" si="1"/>
        <v>0.99999999999999989</v>
      </c>
      <c r="J57" s="125">
        <f t="shared" si="1"/>
        <v>1.0000000000000002</v>
      </c>
      <c r="K57" s="126">
        <f t="shared" si="1"/>
        <v>1</v>
      </c>
      <c r="L57" s="112">
        <f>SUM(L51:L56)</f>
        <v>0.99990000000000001</v>
      </c>
      <c r="M57" s="366">
        <f>SUM(M51:M56)</f>
        <v>1</v>
      </c>
    </row>
    <row r="58" spans="2:26" s="3" customFormat="1">
      <c r="C58" s="3" t="s">
        <v>82</v>
      </c>
      <c r="D58" s="113"/>
      <c r="E58" s="113"/>
      <c r="F58" s="113"/>
      <c r="G58" s="113"/>
      <c r="H58" s="113"/>
      <c r="O58" s="127"/>
    </row>
    <row r="59" spans="2:26" s="3" customFormat="1" ht="15.75" thickBot="1">
      <c r="C59" s="113"/>
      <c r="D59" s="113"/>
      <c r="E59" s="113"/>
      <c r="F59" s="113"/>
      <c r="G59" s="113"/>
      <c r="H59" s="113"/>
      <c r="O59" s="127"/>
    </row>
    <row r="60" spans="2:26" s="3" customFormat="1" ht="15.75" thickBot="1">
      <c r="B60" s="128" t="s">
        <v>87</v>
      </c>
      <c r="C60" s="129"/>
      <c r="D60" s="130"/>
      <c r="E60" s="113"/>
      <c r="F60" s="113"/>
      <c r="G60" s="113"/>
      <c r="H60" s="113"/>
      <c r="O60" s="127"/>
      <c r="P60" s="131"/>
      <c r="Q60" s="7"/>
      <c r="R60" s="7"/>
      <c r="S60" s="7"/>
      <c r="T60" s="7"/>
    </row>
    <row r="61" spans="2:26" s="3" customFormat="1" ht="15.75" thickBot="1">
      <c r="B61" s="132"/>
      <c r="C61" s="133">
        <v>2002</v>
      </c>
      <c r="D61" s="134">
        <v>2003</v>
      </c>
      <c r="E61" s="134">
        <v>2004</v>
      </c>
      <c r="F61" s="135">
        <v>2005</v>
      </c>
      <c r="G61" s="134">
        <v>2006</v>
      </c>
      <c r="H61" s="136">
        <v>2007</v>
      </c>
      <c r="I61" s="135">
        <v>2008</v>
      </c>
      <c r="J61" s="137">
        <v>2008</v>
      </c>
      <c r="K61" s="135">
        <v>2009</v>
      </c>
      <c r="L61" s="137">
        <v>2009</v>
      </c>
      <c r="M61" s="138">
        <v>2010</v>
      </c>
      <c r="N61" s="139">
        <v>2010</v>
      </c>
      <c r="O61" s="140">
        <v>2011</v>
      </c>
      <c r="P61" s="141">
        <v>2011</v>
      </c>
      <c r="Q61" s="330">
        <v>2012</v>
      </c>
      <c r="R61" s="329">
        <v>2012</v>
      </c>
      <c r="S61" s="331" t="s">
        <v>102</v>
      </c>
      <c r="T61" s="142"/>
      <c r="U61" s="142"/>
      <c r="V61" s="142"/>
      <c r="W61" s="143"/>
      <c r="X61" s="143"/>
      <c r="Y61" s="142"/>
      <c r="Z61" s="142"/>
    </row>
    <row r="62" spans="2:26" s="3" customFormat="1">
      <c r="B62" s="144" t="s">
        <v>36</v>
      </c>
      <c r="C62" s="145">
        <v>2.8</v>
      </c>
      <c r="D62" s="146">
        <v>3.3449131513647643</v>
      </c>
      <c r="E62" s="146">
        <v>3.2710706150341684</v>
      </c>
      <c r="F62" s="146">
        <v>2.7</v>
      </c>
      <c r="G62" s="354">
        <v>3.6674937965260548</v>
      </c>
      <c r="H62" s="147">
        <v>2.779220779220779</v>
      </c>
      <c r="I62" s="147">
        <v>2.734375</v>
      </c>
      <c r="J62" s="148">
        <v>4</v>
      </c>
      <c r="K62" s="149">
        <v>2.2874692874692877</v>
      </c>
      <c r="L62" s="148">
        <v>2</v>
      </c>
      <c r="M62" s="150">
        <v>2.1958456973293767</v>
      </c>
      <c r="N62" s="139">
        <v>2</v>
      </c>
      <c r="O62" s="151">
        <v>2.08</v>
      </c>
      <c r="P62" s="141">
        <v>2</v>
      </c>
      <c r="Q62" s="332">
        <v>2.4953846153846153</v>
      </c>
      <c r="R62" s="333">
        <v>4</v>
      </c>
      <c r="S62" s="334">
        <f>Q62-O62</f>
        <v>0.41538461538461524</v>
      </c>
      <c r="T62" s="154"/>
      <c r="U62" s="154"/>
      <c r="V62" s="154"/>
      <c r="W62" s="153"/>
      <c r="X62" s="153"/>
      <c r="Y62" s="153"/>
      <c r="Z62" s="153"/>
    </row>
    <row r="63" spans="2:26" s="3" customFormat="1">
      <c r="B63" s="155" t="s">
        <v>32</v>
      </c>
      <c r="C63" s="156">
        <v>2</v>
      </c>
      <c r="D63" s="157">
        <v>2.5026315789473683</v>
      </c>
      <c r="E63" s="157">
        <v>2.5841121495327104</v>
      </c>
      <c r="F63" s="157">
        <v>2.1</v>
      </c>
      <c r="G63" s="353">
        <v>2.7678571428571428</v>
      </c>
      <c r="H63" s="158">
        <v>1.6520547945205479</v>
      </c>
      <c r="I63" s="158">
        <v>2.024390243902439</v>
      </c>
      <c r="J63" s="148">
        <v>1</v>
      </c>
      <c r="K63" s="158">
        <v>1.685785536159601</v>
      </c>
      <c r="L63" s="148">
        <v>1</v>
      </c>
      <c r="M63" s="159">
        <v>1.7228915662650603</v>
      </c>
      <c r="N63" s="139">
        <v>1</v>
      </c>
      <c r="O63" s="151">
        <v>1.73</v>
      </c>
      <c r="P63" s="141">
        <v>1</v>
      </c>
      <c r="Q63" s="332">
        <v>1.677115987460815</v>
      </c>
      <c r="R63" s="333">
        <v>1</v>
      </c>
      <c r="S63" s="334">
        <f t="shared" ref="S63:S79" si="2">Q63-O63</f>
        <v>-5.2884012539184955E-2</v>
      </c>
      <c r="T63" s="154"/>
      <c r="U63" s="154"/>
      <c r="V63" s="153"/>
      <c r="W63" s="154"/>
      <c r="X63" s="153"/>
      <c r="Y63" s="153"/>
      <c r="Z63" s="153"/>
    </row>
    <row r="64" spans="2:26" s="3" customFormat="1">
      <c r="B64" s="155" t="s">
        <v>33</v>
      </c>
      <c r="C64" s="156">
        <v>6.6</v>
      </c>
      <c r="D64" s="157">
        <v>6.291457286432161</v>
      </c>
      <c r="E64" s="157">
        <v>5.9375</v>
      </c>
      <c r="F64" s="157">
        <v>5.4</v>
      </c>
      <c r="G64" s="353">
        <v>6.3756097560975613</v>
      </c>
      <c r="H64" s="158">
        <v>6.0212765957446805</v>
      </c>
      <c r="I64" s="158">
        <v>6.0753246753246755</v>
      </c>
      <c r="J64" s="148">
        <v>18</v>
      </c>
      <c r="K64" s="158">
        <v>5.9478908188585606</v>
      </c>
      <c r="L64" s="148">
        <v>17</v>
      </c>
      <c r="M64" s="159">
        <v>5.0518292682926829</v>
      </c>
      <c r="N64" s="139">
        <v>17</v>
      </c>
      <c r="O64" s="151">
        <v>4.74</v>
      </c>
      <c r="P64" s="141">
        <v>14</v>
      </c>
      <c r="Q64" s="332">
        <v>4.4321766561514195</v>
      </c>
      <c r="R64" s="333">
        <v>12</v>
      </c>
      <c r="S64" s="334">
        <f t="shared" si="2"/>
        <v>-0.30782334384858068</v>
      </c>
      <c r="T64" s="4"/>
      <c r="U64" s="4"/>
      <c r="V64" s="153"/>
      <c r="W64" s="154"/>
      <c r="X64" s="153"/>
      <c r="Y64" s="154"/>
      <c r="Z64" s="153"/>
    </row>
    <row r="65" spans="2:26" s="3" customFormat="1">
      <c r="B65" s="155" t="s">
        <v>40</v>
      </c>
      <c r="C65" s="156">
        <v>2.2999999999999998</v>
      </c>
      <c r="D65" s="157">
        <v>2.8266331658291457</v>
      </c>
      <c r="E65" s="157">
        <v>2.6431818181818181</v>
      </c>
      <c r="F65" s="157">
        <v>2.7</v>
      </c>
      <c r="G65" s="353">
        <v>2.8927680798004989</v>
      </c>
      <c r="H65" s="158">
        <v>2.2037533512064345</v>
      </c>
      <c r="I65" s="158">
        <v>2.4365079365079363</v>
      </c>
      <c r="J65" s="148">
        <v>3</v>
      </c>
      <c r="K65" s="158">
        <v>3.0150000000000001</v>
      </c>
      <c r="L65" s="148">
        <v>5</v>
      </c>
      <c r="M65" s="159">
        <v>3.5375375375375375</v>
      </c>
      <c r="N65" s="139">
        <v>5</v>
      </c>
      <c r="O65" s="151">
        <v>3.29</v>
      </c>
      <c r="P65" s="141">
        <v>5</v>
      </c>
      <c r="Q65" s="332">
        <v>2.9753846153846153</v>
      </c>
      <c r="R65" s="333">
        <v>5</v>
      </c>
      <c r="S65" s="334">
        <f t="shared" si="2"/>
        <v>-0.31461538461538474</v>
      </c>
      <c r="T65" s="153"/>
      <c r="U65" s="154"/>
      <c r="V65" s="154"/>
      <c r="W65" s="154"/>
      <c r="X65" s="153"/>
      <c r="Y65" s="153"/>
      <c r="Z65" s="153"/>
    </row>
    <row r="66" spans="2:26" s="3" customFormat="1">
      <c r="B66" s="155" t="s">
        <v>41</v>
      </c>
      <c r="C66" s="156">
        <v>5.3</v>
      </c>
      <c r="D66" s="157">
        <v>4.8188775510204085</v>
      </c>
      <c r="E66" s="157">
        <v>4.4590163934426226</v>
      </c>
      <c r="F66" s="157">
        <v>4.3</v>
      </c>
      <c r="G66" s="353">
        <v>5.0820895522388057</v>
      </c>
      <c r="H66" s="158">
        <v>4.2103825136612025</v>
      </c>
      <c r="I66" s="158">
        <v>5.1569148936170217</v>
      </c>
      <c r="J66" s="148">
        <v>13</v>
      </c>
      <c r="K66" s="158">
        <v>5.0448877805486285</v>
      </c>
      <c r="L66" s="148">
        <v>14</v>
      </c>
      <c r="M66" s="159">
        <v>4.9300911854103342</v>
      </c>
      <c r="N66" s="139">
        <v>16</v>
      </c>
      <c r="O66" s="151">
        <v>4.57</v>
      </c>
      <c r="P66" s="141">
        <v>12</v>
      </c>
      <c r="Q66" s="332">
        <v>4.4326018808777432</v>
      </c>
      <c r="R66" s="333">
        <v>12</v>
      </c>
      <c r="S66" s="334">
        <f t="shared" si="2"/>
        <v>-0.13739811912225708</v>
      </c>
      <c r="T66" s="154"/>
      <c r="U66" s="154"/>
      <c r="V66" s="154"/>
      <c r="W66" s="154"/>
      <c r="X66" s="153"/>
      <c r="Y66" s="154"/>
      <c r="Z66" s="153"/>
    </row>
    <row r="67" spans="2:26" s="3" customFormat="1">
      <c r="B67" s="155" t="s">
        <v>34</v>
      </c>
      <c r="C67" s="156">
        <v>2.2999999999999998</v>
      </c>
      <c r="D67" s="157">
        <v>2.8721804511278197</v>
      </c>
      <c r="E67" s="157">
        <v>2.4214123006833712</v>
      </c>
      <c r="F67" s="157">
        <v>2.5</v>
      </c>
      <c r="G67" s="353">
        <v>2.7475000000000001</v>
      </c>
      <c r="H67" s="158">
        <v>1.8449197860962567</v>
      </c>
      <c r="I67" s="158">
        <v>2.263157894736842</v>
      </c>
      <c r="J67" s="148">
        <v>2</v>
      </c>
      <c r="K67" s="158">
        <v>2.3187347931873479</v>
      </c>
      <c r="L67" s="148">
        <v>3</v>
      </c>
      <c r="M67" s="159">
        <v>2.9074626865671642</v>
      </c>
      <c r="N67" s="139">
        <v>4</v>
      </c>
      <c r="O67" s="160">
        <v>2.8</v>
      </c>
      <c r="P67" s="141">
        <v>4</v>
      </c>
      <c r="Q67" s="332">
        <v>2.399390243902439</v>
      </c>
      <c r="R67" s="333">
        <v>2</v>
      </c>
      <c r="S67" s="334">
        <f t="shared" si="2"/>
        <v>-0.40060975609756078</v>
      </c>
      <c r="T67" s="154"/>
      <c r="U67" s="154"/>
      <c r="V67" s="154"/>
      <c r="W67" s="154"/>
      <c r="X67" s="153"/>
      <c r="Y67" s="153"/>
      <c r="Z67" s="153"/>
    </row>
    <row r="68" spans="2:26" s="3" customFormat="1">
      <c r="B68" s="155" t="s">
        <v>39</v>
      </c>
      <c r="C68" s="156">
        <v>5.9</v>
      </c>
      <c r="D68" s="157">
        <v>5.8117048346055977</v>
      </c>
      <c r="E68" s="157">
        <v>5.3810623556581989</v>
      </c>
      <c r="F68" s="157">
        <v>5</v>
      </c>
      <c r="G68" s="353">
        <v>5.8617283950617285</v>
      </c>
      <c r="H68" s="158">
        <v>5.1447721179624661</v>
      </c>
      <c r="I68" s="158">
        <v>5.5249343832020994</v>
      </c>
      <c r="J68" s="148">
        <v>16</v>
      </c>
      <c r="K68" s="158">
        <v>5.2853598014888341</v>
      </c>
      <c r="L68" s="148">
        <v>15</v>
      </c>
      <c r="M68" s="159">
        <v>4.0878787878787879</v>
      </c>
      <c r="N68" s="139">
        <v>10</v>
      </c>
      <c r="O68" s="151">
        <v>3.98</v>
      </c>
      <c r="P68" s="141">
        <v>10</v>
      </c>
      <c r="Q68" s="332">
        <v>3.7075471698113209</v>
      </c>
      <c r="R68" s="333">
        <v>9</v>
      </c>
      <c r="S68" s="334">
        <f t="shared" si="2"/>
        <v>-0.27245283018867905</v>
      </c>
      <c r="T68" s="154"/>
      <c r="U68" s="154"/>
      <c r="V68" s="154"/>
      <c r="W68" s="153"/>
      <c r="X68" s="153"/>
      <c r="Y68" s="153"/>
      <c r="Z68" s="153"/>
    </row>
    <row r="69" spans="2:26" s="3" customFormat="1">
      <c r="B69" s="155" t="s">
        <v>35</v>
      </c>
      <c r="C69" s="156">
        <v>6.6</v>
      </c>
      <c r="D69" s="157">
        <v>6.0198019801980198</v>
      </c>
      <c r="E69" s="157">
        <v>5.9086757990867582</v>
      </c>
      <c r="F69" s="157">
        <v>5.6</v>
      </c>
      <c r="G69" s="353">
        <v>6.5241545893719808</v>
      </c>
      <c r="H69" s="158">
        <v>5.6965699208443272</v>
      </c>
      <c r="I69" s="158">
        <v>6.0181818181818185</v>
      </c>
      <c r="J69" s="148">
        <v>17</v>
      </c>
      <c r="K69" s="158">
        <v>6.0831295843520783</v>
      </c>
      <c r="L69" s="148">
        <v>18</v>
      </c>
      <c r="M69" s="159">
        <v>5.8720238095238093</v>
      </c>
      <c r="N69" s="139">
        <v>18</v>
      </c>
      <c r="O69" s="151">
        <v>5.96</v>
      </c>
      <c r="P69" s="141">
        <v>18</v>
      </c>
      <c r="Q69" s="332">
        <v>5.5805471124620061</v>
      </c>
      <c r="R69" s="333">
        <v>18</v>
      </c>
      <c r="S69" s="334">
        <f t="shared" si="2"/>
        <v>-0.37945288753799389</v>
      </c>
      <c r="T69" s="154"/>
      <c r="U69" s="154"/>
      <c r="V69" s="154"/>
      <c r="W69" s="154"/>
      <c r="X69" s="153"/>
      <c r="Y69" s="153"/>
      <c r="Z69" s="153"/>
    </row>
    <row r="70" spans="2:26" s="3" customFormat="1">
      <c r="B70" s="155" t="s">
        <v>43</v>
      </c>
      <c r="C70" s="156">
        <v>6.6</v>
      </c>
      <c r="D70" s="157">
        <v>6.1215880893300252</v>
      </c>
      <c r="E70" s="157">
        <v>6.2780269058295968</v>
      </c>
      <c r="F70" s="157">
        <v>5.6</v>
      </c>
      <c r="G70" s="353">
        <v>5.8411910669975189</v>
      </c>
      <c r="H70" s="158">
        <v>5.1037234042553195</v>
      </c>
      <c r="I70" s="158">
        <v>5.450520833333333</v>
      </c>
      <c r="J70" s="148">
        <v>15</v>
      </c>
      <c r="K70" s="158">
        <v>4.9752475247524757</v>
      </c>
      <c r="L70" s="148">
        <v>13</v>
      </c>
      <c r="M70" s="159">
        <v>4.772455089820359</v>
      </c>
      <c r="N70" s="139">
        <v>14</v>
      </c>
      <c r="O70" s="151">
        <v>4.96</v>
      </c>
      <c r="P70" s="141">
        <v>16</v>
      </c>
      <c r="Q70" s="332">
        <v>4.4646153846153842</v>
      </c>
      <c r="R70" s="333">
        <v>14</v>
      </c>
      <c r="S70" s="334">
        <f t="shared" si="2"/>
        <v>-0.49538461538461576</v>
      </c>
      <c r="T70" s="154"/>
      <c r="U70" s="154"/>
      <c r="V70" s="154"/>
      <c r="W70" s="154"/>
      <c r="X70" s="153"/>
      <c r="Y70" s="153"/>
      <c r="Z70" s="153"/>
    </row>
    <row r="71" spans="2:26" s="3" customFormat="1">
      <c r="B71" s="155" t="s">
        <v>48</v>
      </c>
      <c r="C71" s="156" t="s">
        <v>78</v>
      </c>
      <c r="D71" s="157" t="s">
        <v>78</v>
      </c>
      <c r="E71" s="157" t="s">
        <v>78</v>
      </c>
      <c r="F71" s="157"/>
      <c r="G71" s="353" t="s">
        <v>78</v>
      </c>
      <c r="H71" s="158" t="s">
        <v>78</v>
      </c>
      <c r="I71" s="158">
        <v>4.3142076502732243</v>
      </c>
      <c r="J71" s="148">
        <v>8</v>
      </c>
      <c r="K71" s="158">
        <v>4.1180904522613062</v>
      </c>
      <c r="L71" s="148">
        <v>8</v>
      </c>
      <c r="M71" s="159">
        <v>3.6</v>
      </c>
      <c r="N71" s="139">
        <v>6</v>
      </c>
      <c r="O71" s="151">
        <v>3.71</v>
      </c>
      <c r="P71" s="141">
        <v>9</v>
      </c>
      <c r="Q71" s="332">
        <v>3.5281250000000002</v>
      </c>
      <c r="R71" s="333">
        <v>8</v>
      </c>
      <c r="S71" s="334">
        <f t="shared" si="2"/>
        <v>-0.18187499999999979</v>
      </c>
      <c r="T71" s="154"/>
      <c r="U71" s="154"/>
      <c r="V71" s="154"/>
      <c r="W71" s="154"/>
      <c r="X71" s="153"/>
      <c r="Y71" s="153"/>
      <c r="Z71" s="153"/>
    </row>
    <row r="72" spans="2:26" s="3" customFormat="1">
      <c r="B72" s="155" t="s">
        <v>45</v>
      </c>
      <c r="C72" s="156">
        <v>7.3</v>
      </c>
      <c r="D72" s="157">
        <v>6.3358208955223878</v>
      </c>
      <c r="E72" s="157">
        <v>6.0751708428246012</v>
      </c>
      <c r="F72" s="157">
        <v>5.4</v>
      </c>
      <c r="G72" s="353">
        <v>5.57985257985258</v>
      </c>
      <c r="H72" s="158">
        <v>4.306451612903226</v>
      </c>
      <c r="I72" s="158">
        <v>5.0388601036269431</v>
      </c>
      <c r="J72" s="148">
        <v>12</v>
      </c>
      <c r="K72" s="158">
        <v>4.8525798525798525</v>
      </c>
      <c r="L72" s="148">
        <v>12</v>
      </c>
      <c r="M72" s="159">
        <v>4.774390243902439</v>
      </c>
      <c r="N72" s="139">
        <v>15</v>
      </c>
      <c r="O72" s="151">
        <v>4.59</v>
      </c>
      <c r="P72" s="141">
        <v>13</v>
      </c>
      <c r="Q72" s="332">
        <v>4.7685185185185182</v>
      </c>
      <c r="R72" s="333">
        <v>16</v>
      </c>
      <c r="S72" s="334">
        <f t="shared" si="2"/>
        <v>0.1785185185185183</v>
      </c>
      <c r="T72" s="154"/>
      <c r="U72" s="154"/>
      <c r="V72" s="154"/>
      <c r="W72" s="154"/>
      <c r="X72" s="153"/>
      <c r="Y72" s="153"/>
      <c r="Z72" s="153"/>
    </row>
    <row r="73" spans="2:26" s="3" customFormat="1">
      <c r="B73" s="155" t="s">
        <v>42</v>
      </c>
      <c r="C73" s="156">
        <v>4.3</v>
      </c>
      <c r="D73" s="157">
        <v>4.3433583959899753</v>
      </c>
      <c r="E73" s="157">
        <v>4.1047835990888384</v>
      </c>
      <c r="F73" s="157">
        <v>4.0999999999999996</v>
      </c>
      <c r="G73" s="353">
        <v>5.0669975186104219</v>
      </c>
      <c r="H73" s="158">
        <v>3.7602179836512262</v>
      </c>
      <c r="I73" s="158">
        <v>4.1522309711286089</v>
      </c>
      <c r="J73" s="148">
        <v>6</v>
      </c>
      <c r="K73" s="158">
        <v>4.1551724137931032</v>
      </c>
      <c r="L73" s="148">
        <v>7</v>
      </c>
      <c r="M73" s="159">
        <v>4.0870870870870872</v>
      </c>
      <c r="N73" s="139">
        <v>11</v>
      </c>
      <c r="O73" s="151">
        <v>4.74</v>
      </c>
      <c r="P73" s="141">
        <v>15</v>
      </c>
      <c r="Q73" s="332">
        <v>4.5015576323987538</v>
      </c>
      <c r="R73" s="333">
        <v>15</v>
      </c>
      <c r="S73" s="334">
        <f t="shared" si="2"/>
        <v>-0.23844236760124637</v>
      </c>
      <c r="T73" s="153"/>
      <c r="U73" s="154"/>
      <c r="V73" s="154"/>
      <c r="W73" s="154"/>
      <c r="X73" s="153"/>
      <c r="Y73" s="153"/>
      <c r="Z73" s="153"/>
    </row>
    <row r="74" spans="2:26" s="3" customFormat="1">
      <c r="B74" s="161" t="s">
        <v>49</v>
      </c>
      <c r="C74" s="156">
        <v>5.6</v>
      </c>
      <c r="D74" s="157">
        <v>5.0984848484848486</v>
      </c>
      <c r="E74" s="157">
        <v>4.7155963302752291</v>
      </c>
      <c r="F74" s="157">
        <v>4.5</v>
      </c>
      <c r="G74" s="353">
        <v>5.7012345679012348</v>
      </c>
      <c r="H74" s="158">
        <v>4.1561643835616442</v>
      </c>
      <c r="I74" s="158">
        <v>4.4330708661417324</v>
      </c>
      <c r="J74" s="148">
        <v>10</v>
      </c>
      <c r="K74" s="158">
        <v>4.4392059553349874</v>
      </c>
      <c r="L74" s="148">
        <v>11</v>
      </c>
      <c r="M74" s="159">
        <v>4.3123123123123124</v>
      </c>
      <c r="N74" s="139">
        <v>12</v>
      </c>
      <c r="O74" s="151">
        <v>4.95</v>
      </c>
      <c r="P74" s="141">
        <v>17</v>
      </c>
      <c r="Q74" s="332">
        <v>4.765625</v>
      </c>
      <c r="R74" s="333">
        <v>16</v>
      </c>
      <c r="S74" s="334">
        <f t="shared" si="2"/>
        <v>-0.18437500000000018</v>
      </c>
      <c r="T74" s="154"/>
      <c r="U74" s="154"/>
      <c r="V74" s="154"/>
      <c r="W74" s="154"/>
      <c r="X74" s="153"/>
      <c r="Y74" s="154"/>
      <c r="Z74" s="153"/>
    </row>
    <row r="75" spans="2:26" s="3" customFormat="1">
      <c r="B75" s="162" t="s">
        <v>44</v>
      </c>
      <c r="C75" s="163">
        <v>4.4000000000000004</v>
      </c>
      <c r="D75" s="157">
        <v>4.407692307692308</v>
      </c>
      <c r="E75" s="157">
        <v>4.1615925058548013</v>
      </c>
      <c r="F75" s="157">
        <v>4</v>
      </c>
      <c r="G75" s="353">
        <v>4.2910447761194028</v>
      </c>
      <c r="H75" s="158">
        <v>3.5055248618784529</v>
      </c>
      <c r="I75" s="158">
        <v>4.1657754010695189</v>
      </c>
      <c r="J75" s="148">
        <v>7</v>
      </c>
      <c r="K75" s="158">
        <v>3.9122807017543861</v>
      </c>
      <c r="L75" s="148">
        <v>6</v>
      </c>
      <c r="M75" s="159">
        <v>3.8984615384615386</v>
      </c>
      <c r="N75" s="139">
        <v>7</v>
      </c>
      <c r="O75" s="151">
        <v>3.62</v>
      </c>
      <c r="P75" s="141">
        <v>8</v>
      </c>
      <c r="Q75" s="332">
        <v>3.731012658227848</v>
      </c>
      <c r="R75" s="333">
        <v>10</v>
      </c>
      <c r="S75" s="334">
        <f t="shared" si="2"/>
        <v>0.11101265822784789</v>
      </c>
      <c r="T75" s="154"/>
      <c r="U75" s="154"/>
      <c r="V75" s="154"/>
      <c r="W75" s="154"/>
      <c r="X75" s="153"/>
      <c r="Y75" s="153"/>
      <c r="Z75" s="153"/>
    </row>
    <row r="76" spans="2:26" s="3" customFormat="1">
      <c r="B76" s="161" t="s">
        <v>46</v>
      </c>
      <c r="C76" s="156">
        <v>4.8</v>
      </c>
      <c r="D76" s="157">
        <v>5.1675126903553297</v>
      </c>
      <c r="E76" s="157">
        <v>5.0508083140877602</v>
      </c>
      <c r="F76" s="157">
        <v>4.8</v>
      </c>
      <c r="G76" s="353">
        <v>5.305418719211823</v>
      </c>
      <c r="H76" s="158">
        <v>4.4592391304347823</v>
      </c>
      <c r="I76" s="158">
        <v>4.7263157894736842</v>
      </c>
      <c r="J76" s="148">
        <v>11</v>
      </c>
      <c r="K76" s="158">
        <v>4.3596059113300489</v>
      </c>
      <c r="L76" s="148">
        <v>9</v>
      </c>
      <c r="M76" s="159">
        <v>3.9325153374233128</v>
      </c>
      <c r="N76" s="139">
        <v>9</v>
      </c>
      <c r="O76" s="151">
        <v>3.44</v>
      </c>
      <c r="P76" s="141">
        <v>6</v>
      </c>
      <c r="Q76" s="332">
        <v>3.4272445820433437</v>
      </c>
      <c r="R76" s="333">
        <v>7</v>
      </c>
      <c r="S76" s="334">
        <f t="shared" si="2"/>
        <v>-1.2755417956656245E-2</v>
      </c>
      <c r="T76" s="154"/>
      <c r="U76" s="154"/>
      <c r="V76" s="154"/>
      <c r="W76" s="154"/>
      <c r="X76" s="153"/>
      <c r="Y76" s="153"/>
      <c r="Z76" s="154"/>
    </row>
    <row r="77" spans="2:26" s="3" customFormat="1">
      <c r="B77" s="161" t="s">
        <v>47</v>
      </c>
      <c r="C77" s="156" t="s">
        <v>78</v>
      </c>
      <c r="D77" s="157" t="s">
        <v>78</v>
      </c>
      <c r="E77" s="157">
        <v>3.770718232044199</v>
      </c>
      <c r="F77" s="157">
        <v>3.6</v>
      </c>
      <c r="G77" s="353">
        <v>5.0712401055408973</v>
      </c>
      <c r="H77" s="158">
        <v>3.8319327731092439</v>
      </c>
      <c r="I77" s="158">
        <v>4.3430851063829783</v>
      </c>
      <c r="J77" s="148">
        <v>9</v>
      </c>
      <c r="K77" s="158">
        <v>4.3308080808080804</v>
      </c>
      <c r="L77" s="148">
        <v>10</v>
      </c>
      <c r="M77" s="159">
        <v>3.9143730886850152</v>
      </c>
      <c r="N77" s="139">
        <v>8</v>
      </c>
      <c r="O77" s="151">
        <v>3.38</v>
      </c>
      <c r="P77" s="164">
        <v>7</v>
      </c>
      <c r="Q77" s="332">
        <v>3.1419558359621451</v>
      </c>
      <c r="R77" s="333">
        <v>6</v>
      </c>
      <c r="S77" s="334">
        <f t="shared" si="2"/>
        <v>-0.23804416403785478</v>
      </c>
      <c r="T77" s="154"/>
      <c r="U77" s="154"/>
      <c r="V77" s="154"/>
      <c r="W77" s="153"/>
      <c r="X77" s="153"/>
      <c r="Y77" s="153"/>
      <c r="Z77" s="153"/>
    </row>
    <row r="78" spans="2:26" s="3" customFormat="1">
      <c r="B78" s="165" t="s">
        <v>37</v>
      </c>
      <c r="C78" s="166" t="s">
        <v>78</v>
      </c>
      <c r="D78" s="167" t="s">
        <v>78</v>
      </c>
      <c r="E78" s="167" t="s">
        <v>78</v>
      </c>
      <c r="F78" s="167" t="s">
        <v>78</v>
      </c>
      <c r="G78" s="352" t="s">
        <v>78</v>
      </c>
      <c r="H78" s="168">
        <v>4.9719887955182074</v>
      </c>
      <c r="I78" s="158">
        <v>5.4064171122994651</v>
      </c>
      <c r="J78" s="148">
        <v>14</v>
      </c>
      <c r="K78" s="158">
        <v>5.430730478589421</v>
      </c>
      <c r="L78" s="148">
        <v>16</v>
      </c>
      <c r="M78" s="159">
        <v>4.7107692307692304</v>
      </c>
      <c r="N78" s="139">
        <v>13</v>
      </c>
      <c r="O78" s="151">
        <v>4.51</v>
      </c>
      <c r="P78" s="141">
        <v>11</v>
      </c>
      <c r="Q78" s="335">
        <v>4.0474683544303796</v>
      </c>
      <c r="R78" s="333">
        <v>11</v>
      </c>
      <c r="S78" s="334">
        <f t="shared" si="2"/>
        <v>-0.46253164556962023</v>
      </c>
    </row>
    <row r="79" spans="2:26" s="3" customFormat="1">
      <c r="B79" s="161" t="s">
        <v>38</v>
      </c>
      <c r="C79" s="156" t="s">
        <v>78</v>
      </c>
      <c r="D79" s="157" t="s">
        <v>78</v>
      </c>
      <c r="E79" s="157" t="s">
        <v>78</v>
      </c>
      <c r="F79" s="157" t="s">
        <v>78</v>
      </c>
      <c r="G79" s="353" t="s">
        <v>78</v>
      </c>
      <c r="H79" s="158" t="s">
        <v>78</v>
      </c>
      <c r="I79" s="158">
        <v>3.463611859838275</v>
      </c>
      <c r="J79" s="148">
        <v>5</v>
      </c>
      <c r="K79" s="158">
        <v>3</v>
      </c>
      <c r="L79" s="148">
        <v>4</v>
      </c>
      <c r="M79" s="159">
        <v>2.7003058103975537</v>
      </c>
      <c r="N79" s="139">
        <v>3</v>
      </c>
      <c r="O79" s="169">
        <v>2.41</v>
      </c>
      <c r="P79" s="170">
        <v>3</v>
      </c>
      <c r="Q79" s="332">
        <v>2.4299065420560746</v>
      </c>
      <c r="R79" s="333">
        <v>3</v>
      </c>
      <c r="S79" s="334">
        <f t="shared" si="2"/>
        <v>1.990654205607445E-2</v>
      </c>
      <c r="T79" s="154"/>
      <c r="U79" s="154"/>
      <c r="V79" s="154"/>
      <c r="W79" s="153"/>
      <c r="X79" s="153"/>
      <c r="Y79" s="154"/>
    </row>
    <row r="80" spans="2:26" s="3" customFormat="1" ht="15.75" thickBot="1">
      <c r="B80" s="171" t="s">
        <v>6</v>
      </c>
      <c r="C80" s="172" t="s">
        <v>78</v>
      </c>
      <c r="D80" s="173" t="s">
        <v>78</v>
      </c>
      <c r="E80" s="173" t="s">
        <v>78</v>
      </c>
      <c r="F80" s="173" t="s">
        <v>78</v>
      </c>
      <c r="G80" s="173">
        <v>8.4347826086956523</v>
      </c>
      <c r="H80" s="174">
        <v>7.666666666666667</v>
      </c>
      <c r="I80" s="174">
        <v>8</v>
      </c>
      <c r="J80" s="175" t="s">
        <v>78</v>
      </c>
      <c r="K80" s="174">
        <v>7.93333333333333</v>
      </c>
      <c r="L80" s="175" t="s">
        <v>78</v>
      </c>
      <c r="M80" s="176">
        <v>5.4545454545454541</v>
      </c>
      <c r="N80" s="177"/>
      <c r="O80" s="160">
        <v>6.56</v>
      </c>
      <c r="P80" s="164"/>
      <c r="Q80" s="336">
        <v>7</v>
      </c>
      <c r="R80" s="337" t="s">
        <v>78</v>
      </c>
      <c r="S80" s="338"/>
    </row>
    <row r="81" spans="2:17" s="3" customFormat="1">
      <c r="B81" s="7"/>
      <c r="C81" s="179"/>
      <c r="D81" s="180"/>
      <c r="E81" s="180"/>
      <c r="F81" s="7"/>
      <c r="G81" s="7"/>
      <c r="H81" s="181"/>
      <c r="I81" s="182"/>
      <c r="J81" s="7"/>
      <c r="L81" s="183"/>
      <c r="M81" s="184"/>
      <c r="N81" s="184"/>
      <c r="O81" s="184"/>
      <c r="P81" s="185"/>
      <c r="Q81" s="178"/>
    </row>
    <row r="82" spans="2:17" s="3" customFormat="1" ht="15.75" thickBot="1">
      <c r="B82" s="7"/>
      <c r="C82" s="179"/>
      <c r="D82" s="180"/>
      <c r="E82" s="180"/>
      <c r="F82" s="7"/>
      <c r="G82" s="7"/>
      <c r="H82" s="181"/>
      <c r="I82" s="182"/>
      <c r="J82" s="7"/>
      <c r="L82" s="183"/>
      <c r="M82" s="184"/>
      <c r="N82" s="184"/>
      <c r="O82" s="184"/>
      <c r="P82" s="185"/>
      <c r="Q82" s="178"/>
    </row>
    <row r="83" spans="2:17" s="3" customFormat="1" ht="15.75" thickBot="1">
      <c r="B83" s="349" t="s">
        <v>106</v>
      </c>
      <c r="C83" s="350"/>
      <c r="D83" s="130"/>
      <c r="E83" s="180"/>
      <c r="F83" s="7"/>
      <c r="G83" s="7"/>
      <c r="H83" s="181"/>
      <c r="I83" s="182"/>
      <c r="J83" s="7"/>
      <c r="L83" s="183"/>
      <c r="M83" s="184"/>
      <c r="N83" s="186"/>
      <c r="O83" s="184"/>
      <c r="P83" s="186"/>
      <c r="Q83" s="178"/>
    </row>
    <row r="84" spans="2:17" s="3" customFormat="1" ht="15.75" thickBot="1">
      <c r="B84" s="187"/>
      <c r="C84" s="188">
        <v>2002</v>
      </c>
      <c r="D84" s="189">
        <v>2003</v>
      </c>
      <c r="E84" s="190">
        <v>2004</v>
      </c>
      <c r="F84" s="190">
        <v>2005</v>
      </c>
      <c r="G84" s="190">
        <v>2006</v>
      </c>
      <c r="H84" s="190">
        <v>2007</v>
      </c>
      <c r="I84" s="190">
        <v>2008</v>
      </c>
      <c r="J84" s="190">
        <v>2009</v>
      </c>
      <c r="K84" s="191">
        <v>2010</v>
      </c>
      <c r="L84" s="140">
        <v>2011</v>
      </c>
      <c r="M84" s="368">
        <v>2012</v>
      </c>
      <c r="N84" s="368" t="s">
        <v>103</v>
      </c>
      <c r="O84" s="184"/>
      <c r="P84" s="186"/>
      <c r="Q84" s="178"/>
    </row>
    <row r="85" spans="2:17" s="3" customFormat="1">
      <c r="B85" s="192" t="s">
        <v>35</v>
      </c>
      <c r="C85" s="193">
        <v>2</v>
      </c>
      <c r="D85" s="194">
        <v>4</v>
      </c>
      <c r="E85" s="194">
        <v>4</v>
      </c>
      <c r="F85" s="194">
        <v>2</v>
      </c>
      <c r="G85" s="195">
        <v>1</v>
      </c>
      <c r="H85" s="195">
        <v>2</v>
      </c>
      <c r="I85" s="195">
        <v>2</v>
      </c>
      <c r="J85" s="195">
        <v>1</v>
      </c>
      <c r="K85" s="196">
        <v>1</v>
      </c>
      <c r="L85" s="151">
        <v>1</v>
      </c>
      <c r="M85" s="369">
        <v>1</v>
      </c>
      <c r="N85" s="368">
        <v>0</v>
      </c>
      <c r="O85" s="184"/>
      <c r="P85" s="186"/>
      <c r="Q85" s="178"/>
    </row>
    <row r="86" spans="2:17" s="3" customFormat="1">
      <c r="B86" s="197" t="s">
        <v>45</v>
      </c>
      <c r="C86" s="198">
        <v>1</v>
      </c>
      <c r="D86" s="169">
        <v>1</v>
      </c>
      <c r="E86" s="169">
        <v>2</v>
      </c>
      <c r="F86" s="169">
        <v>4</v>
      </c>
      <c r="G86" s="151">
        <v>6</v>
      </c>
      <c r="H86" s="151">
        <v>7</v>
      </c>
      <c r="I86" s="151">
        <v>7</v>
      </c>
      <c r="J86" s="151">
        <v>7</v>
      </c>
      <c r="K86" s="196">
        <v>4</v>
      </c>
      <c r="L86" s="151">
        <v>6</v>
      </c>
      <c r="M86" s="369">
        <v>2</v>
      </c>
      <c r="N86" s="368">
        <v>-4</v>
      </c>
      <c r="O86" s="184"/>
      <c r="P86" s="186"/>
      <c r="Q86" s="178"/>
    </row>
    <row r="87" spans="2:17" s="3" customFormat="1">
      <c r="B87" s="370" t="s">
        <v>49</v>
      </c>
      <c r="C87" s="198">
        <v>6</v>
      </c>
      <c r="D87" s="169">
        <v>7</v>
      </c>
      <c r="E87" s="169">
        <v>7</v>
      </c>
      <c r="F87" s="169">
        <v>7</v>
      </c>
      <c r="G87" s="151">
        <v>5</v>
      </c>
      <c r="H87" s="151">
        <v>9</v>
      </c>
      <c r="I87" s="151">
        <v>9</v>
      </c>
      <c r="J87" s="151">
        <v>8</v>
      </c>
      <c r="K87" s="196">
        <v>7</v>
      </c>
      <c r="L87" s="151">
        <v>3</v>
      </c>
      <c r="M87" s="369">
        <v>2</v>
      </c>
      <c r="N87" s="368">
        <v>-1</v>
      </c>
      <c r="O87" s="184"/>
      <c r="P87" s="186"/>
      <c r="Q87" s="178"/>
    </row>
    <row r="88" spans="2:17" s="3" customFormat="1">
      <c r="B88" s="192" t="s">
        <v>42</v>
      </c>
      <c r="C88" s="198">
        <v>10</v>
      </c>
      <c r="D88" s="169">
        <v>10</v>
      </c>
      <c r="E88" s="169">
        <v>10</v>
      </c>
      <c r="F88" s="169">
        <v>9</v>
      </c>
      <c r="G88" s="151">
        <v>10</v>
      </c>
      <c r="H88" s="151">
        <v>11</v>
      </c>
      <c r="I88" s="151">
        <v>13</v>
      </c>
      <c r="J88" s="151">
        <v>11</v>
      </c>
      <c r="K88" s="196">
        <v>9</v>
      </c>
      <c r="L88" s="151">
        <v>5</v>
      </c>
      <c r="M88" s="369">
        <v>4</v>
      </c>
      <c r="N88" s="368">
        <v>-1</v>
      </c>
      <c r="O88" s="184"/>
      <c r="P88" s="186"/>
      <c r="Q88" s="178"/>
    </row>
    <row r="89" spans="2:17" s="3" customFormat="1">
      <c r="B89" s="197" t="s">
        <v>43</v>
      </c>
      <c r="C89" s="198">
        <v>3</v>
      </c>
      <c r="D89" s="169">
        <v>3</v>
      </c>
      <c r="E89" s="169">
        <v>1</v>
      </c>
      <c r="F89" s="169">
        <v>1</v>
      </c>
      <c r="G89" s="151">
        <v>4</v>
      </c>
      <c r="H89" s="151">
        <v>4</v>
      </c>
      <c r="I89" s="151">
        <v>4</v>
      </c>
      <c r="J89" s="151">
        <v>6</v>
      </c>
      <c r="K89" s="196">
        <v>5</v>
      </c>
      <c r="L89" s="151">
        <v>2</v>
      </c>
      <c r="M89" s="369">
        <v>5</v>
      </c>
      <c r="N89" s="368">
        <v>3</v>
      </c>
      <c r="O89" s="184"/>
      <c r="P89" s="186"/>
      <c r="Q89" s="178"/>
    </row>
    <row r="90" spans="2:17" s="3" customFormat="1" ht="15.75" thickBot="1">
      <c r="B90" s="197" t="s">
        <v>41</v>
      </c>
      <c r="C90" s="198">
        <v>7</v>
      </c>
      <c r="D90" s="169">
        <v>8</v>
      </c>
      <c r="E90" s="169">
        <v>8</v>
      </c>
      <c r="F90" s="169">
        <v>8</v>
      </c>
      <c r="G90" s="151">
        <v>8</v>
      </c>
      <c r="H90" s="151">
        <v>8</v>
      </c>
      <c r="I90" s="151">
        <v>6</v>
      </c>
      <c r="J90" s="151">
        <v>5</v>
      </c>
      <c r="K90" s="196">
        <v>3</v>
      </c>
      <c r="L90" s="151">
        <v>7</v>
      </c>
      <c r="M90" s="369">
        <v>6</v>
      </c>
      <c r="N90" s="368">
        <v>-1</v>
      </c>
      <c r="O90" s="184"/>
      <c r="P90" s="186"/>
      <c r="Q90" s="178"/>
    </row>
    <row r="91" spans="2:17" s="3" customFormat="1" ht="15.75" thickBot="1">
      <c r="B91" s="199" t="s">
        <v>33</v>
      </c>
      <c r="C91" s="198">
        <v>1</v>
      </c>
      <c r="D91" s="169">
        <v>2</v>
      </c>
      <c r="E91" s="169">
        <v>3</v>
      </c>
      <c r="F91" s="169">
        <v>3</v>
      </c>
      <c r="G91" s="151">
        <v>2</v>
      </c>
      <c r="H91" s="151">
        <v>1</v>
      </c>
      <c r="I91" s="151">
        <v>1</v>
      </c>
      <c r="J91" s="151">
        <v>2</v>
      </c>
      <c r="K91" s="196">
        <v>2</v>
      </c>
      <c r="L91" s="151">
        <v>4</v>
      </c>
      <c r="M91" s="369">
        <v>6</v>
      </c>
      <c r="N91" s="368">
        <v>2</v>
      </c>
      <c r="O91" s="184"/>
      <c r="P91" s="186"/>
      <c r="Q91" s="178"/>
    </row>
    <row r="92" spans="2:17" s="3" customFormat="1">
      <c r="B92" s="197" t="s">
        <v>37</v>
      </c>
      <c r="C92" s="200" t="s">
        <v>78</v>
      </c>
      <c r="D92" s="196" t="s">
        <v>78</v>
      </c>
      <c r="E92" s="196" t="s">
        <v>78</v>
      </c>
      <c r="F92" s="196" t="s">
        <v>78</v>
      </c>
      <c r="G92" s="201" t="s">
        <v>78</v>
      </c>
      <c r="H92" s="151">
        <v>5</v>
      </c>
      <c r="I92" s="151">
        <v>5</v>
      </c>
      <c r="J92" s="151">
        <v>3</v>
      </c>
      <c r="K92" s="196">
        <v>6</v>
      </c>
      <c r="L92" s="151">
        <v>8</v>
      </c>
      <c r="M92" s="369">
        <v>8</v>
      </c>
      <c r="N92" s="368">
        <v>0</v>
      </c>
      <c r="O92" s="184"/>
      <c r="P92" s="186"/>
      <c r="Q92" s="178"/>
    </row>
    <row r="93" spans="2:17" s="3" customFormat="1">
      <c r="B93" s="197" t="s">
        <v>44</v>
      </c>
      <c r="C93" s="198">
        <v>9</v>
      </c>
      <c r="D93" s="169">
        <v>9</v>
      </c>
      <c r="E93" s="169">
        <v>9</v>
      </c>
      <c r="F93" s="169">
        <v>10</v>
      </c>
      <c r="G93" s="151">
        <v>11</v>
      </c>
      <c r="H93" s="151">
        <v>12</v>
      </c>
      <c r="I93" s="151">
        <v>12</v>
      </c>
      <c r="J93" s="151">
        <v>13</v>
      </c>
      <c r="K93" s="196">
        <v>12</v>
      </c>
      <c r="L93" s="151">
        <v>11</v>
      </c>
      <c r="M93" s="369">
        <v>9</v>
      </c>
      <c r="N93" s="368">
        <v>-2</v>
      </c>
      <c r="O93" s="184"/>
      <c r="P93" s="186"/>
      <c r="Q93" s="178"/>
    </row>
    <row r="94" spans="2:17" s="3" customFormat="1">
      <c r="B94" s="197" t="s">
        <v>39</v>
      </c>
      <c r="C94" s="198">
        <v>5</v>
      </c>
      <c r="D94" s="169">
        <v>5</v>
      </c>
      <c r="E94" s="169">
        <v>5</v>
      </c>
      <c r="F94" s="169">
        <v>5</v>
      </c>
      <c r="G94" s="151">
        <v>3</v>
      </c>
      <c r="H94" s="151">
        <v>3</v>
      </c>
      <c r="I94" s="151">
        <v>3</v>
      </c>
      <c r="J94" s="151">
        <v>4</v>
      </c>
      <c r="K94" s="196">
        <v>8</v>
      </c>
      <c r="L94" s="151">
        <v>9</v>
      </c>
      <c r="M94" s="369">
        <v>10</v>
      </c>
      <c r="N94" s="368">
        <v>1</v>
      </c>
      <c r="O94" s="184"/>
      <c r="P94" s="186"/>
      <c r="Q94" s="178"/>
    </row>
    <row r="95" spans="2:17" s="3" customFormat="1">
      <c r="B95" s="197" t="s">
        <v>48</v>
      </c>
      <c r="C95" s="200" t="s">
        <v>78</v>
      </c>
      <c r="D95" s="196" t="s">
        <v>78</v>
      </c>
      <c r="E95" s="196" t="s">
        <v>78</v>
      </c>
      <c r="F95" s="196" t="s">
        <v>78</v>
      </c>
      <c r="G95" s="201" t="s">
        <v>78</v>
      </c>
      <c r="H95" s="201" t="s">
        <v>78</v>
      </c>
      <c r="I95" s="151">
        <v>11</v>
      </c>
      <c r="J95" s="151">
        <v>12</v>
      </c>
      <c r="K95" s="196">
        <v>13</v>
      </c>
      <c r="L95" s="151">
        <v>10</v>
      </c>
      <c r="M95" s="369">
        <v>11</v>
      </c>
      <c r="N95" s="368">
        <v>1</v>
      </c>
      <c r="O95" s="184"/>
      <c r="P95" s="186"/>
      <c r="Q95" s="178"/>
    </row>
    <row r="96" spans="2:17" s="3" customFormat="1" ht="30">
      <c r="B96" s="202" t="s">
        <v>77</v>
      </c>
      <c r="C96" s="198">
        <v>8</v>
      </c>
      <c r="D96" s="169">
        <v>6</v>
      </c>
      <c r="E96" s="169">
        <v>6</v>
      </c>
      <c r="F96" s="169">
        <v>6</v>
      </c>
      <c r="G96" s="151">
        <v>7</v>
      </c>
      <c r="H96" s="151">
        <v>6</v>
      </c>
      <c r="I96" s="151">
        <v>8</v>
      </c>
      <c r="J96" s="151">
        <v>9</v>
      </c>
      <c r="K96" s="196">
        <v>10</v>
      </c>
      <c r="L96" s="151">
        <v>12</v>
      </c>
      <c r="M96" s="369">
        <v>12</v>
      </c>
      <c r="N96" s="368">
        <v>0</v>
      </c>
      <c r="O96" s="184"/>
      <c r="P96" s="186"/>
      <c r="Q96" s="178"/>
    </row>
    <row r="97" spans="2:17" s="3" customFormat="1">
      <c r="B97" s="197" t="s">
        <v>47</v>
      </c>
      <c r="C97" s="200" t="s">
        <v>78</v>
      </c>
      <c r="D97" s="196" t="s">
        <v>78</v>
      </c>
      <c r="E97" s="169">
        <v>11</v>
      </c>
      <c r="F97" s="169">
        <v>11</v>
      </c>
      <c r="G97" s="151">
        <v>9</v>
      </c>
      <c r="H97" s="151">
        <v>10</v>
      </c>
      <c r="I97" s="151">
        <v>10</v>
      </c>
      <c r="J97" s="151">
        <v>10</v>
      </c>
      <c r="K97" s="196">
        <v>11</v>
      </c>
      <c r="L97" s="151">
        <v>13</v>
      </c>
      <c r="M97" s="369">
        <v>13</v>
      </c>
      <c r="N97" s="368">
        <v>0</v>
      </c>
      <c r="O97" s="184"/>
      <c r="P97" s="186"/>
      <c r="Q97" s="178"/>
    </row>
    <row r="98" spans="2:17" s="3" customFormat="1">
      <c r="B98" s="197" t="s">
        <v>76</v>
      </c>
      <c r="C98" s="198">
        <v>12</v>
      </c>
      <c r="D98" s="169">
        <v>13</v>
      </c>
      <c r="E98" s="169">
        <v>13</v>
      </c>
      <c r="F98" s="169">
        <v>13</v>
      </c>
      <c r="G98" s="151">
        <v>13</v>
      </c>
      <c r="H98" s="151">
        <v>14</v>
      </c>
      <c r="I98" s="151">
        <v>16</v>
      </c>
      <c r="J98" s="151">
        <v>14</v>
      </c>
      <c r="K98" s="196">
        <v>14</v>
      </c>
      <c r="L98" s="151">
        <v>14</v>
      </c>
      <c r="M98" s="369">
        <v>14</v>
      </c>
      <c r="N98" s="368">
        <v>0</v>
      </c>
      <c r="O98" s="184"/>
      <c r="P98" s="186"/>
      <c r="Q98" s="178"/>
    </row>
    <row r="99" spans="2:17" s="3" customFormat="1">
      <c r="B99" s="197" t="s">
        <v>74</v>
      </c>
      <c r="C99" s="198">
        <v>11</v>
      </c>
      <c r="D99" s="169">
        <v>11</v>
      </c>
      <c r="E99" s="169">
        <v>12</v>
      </c>
      <c r="F99" s="169">
        <v>12</v>
      </c>
      <c r="G99" s="151">
        <v>12</v>
      </c>
      <c r="H99" s="151">
        <v>13</v>
      </c>
      <c r="I99" s="151">
        <v>15</v>
      </c>
      <c r="J99" s="151">
        <v>17</v>
      </c>
      <c r="K99" s="196">
        <v>17</v>
      </c>
      <c r="L99" s="151">
        <v>17</v>
      </c>
      <c r="M99" s="369">
        <v>15</v>
      </c>
      <c r="N99" s="368">
        <v>-2</v>
      </c>
      <c r="O99" s="184"/>
      <c r="P99" s="186"/>
      <c r="Q99" s="178"/>
    </row>
    <row r="100" spans="2:17" s="3" customFormat="1">
      <c r="B100" s="197" t="s">
        <v>34</v>
      </c>
      <c r="C100" s="198">
        <v>13</v>
      </c>
      <c r="D100" s="169">
        <v>12</v>
      </c>
      <c r="E100" s="169">
        <v>15</v>
      </c>
      <c r="F100" s="169">
        <v>14</v>
      </c>
      <c r="G100" s="151">
        <v>15</v>
      </c>
      <c r="H100" s="151">
        <v>15</v>
      </c>
      <c r="I100" s="151">
        <v>17</v>
      </c>
      <c r="J100" s="151">
        <v>16</v>
      </c>
      <c r="K100" s="196">
        <v>15</v>
      </c>
      <c r="L100" s="151">
        <v>15</v>
      </c>
      <c r="M100" s="369">
        <v>16</v>
      </c>
      <c r="N100" s="368">
        <v>1</v>
      </c>
      <c r="O100" s="184"/>
      <c r="P100" s="186"/>
      <c r="Q100" s="178"/>
    </row>
    <row r="101" spans="2:17" s="3" customFormat="1">
      <c r="B101" s="197" t="s">
        <v>38</v>
      </c>
      <c r="C101" s="200" t="s">
        <v>78</v>
      </c>
      <c r="D101" s="196" t="s">
        <v>78</v>
      </c>
      <c r="E101" s="196" t="s">
        <v>78</v>
      </c>
      <c r="F101" s="196" t="s">
        <v>78</v>
      </c>
      <c r="G101" s="201" t="s">
        <v>78</v>
      </c>
      <c r="H101" s="201" t="s">
        <v>78</v>
      </c>
      <c r="I101" s="151">
        <v>14</v>
      </c>
      <c r="J101" s="151">
        <v>15</v>
      </c>
      <c r="K101" s="196">
        <v>16</v>
      </c>
      <c r="L101" s="151">
        <v>16</v>
      </c>
      <c r="M101" s="369">
        <v>17</v>
      </c>
      <c r="N101" s="368">
        <v>1</v>
      </c>
      <c r="O101" s="184"/>
      <c r="P101" s="186"/>
      <c r="Q101" s="178"/>
    </row>
    <row r="102" spans="2:17" s="3" customFormat="1">
      <c r="B102" s="202" t="s">
        <v>75</v>
      </c>
      <c r="C102" s="198">
        <v>14</v>
      </c>
      <c r="D102" s="169">
        <v>14</v>
      </c>
      <c r="E102" s="169">
        <v>14</v>
      </c>
      <c r="F102" s="169">
        <v>15</v>
      </c>
      <c r="G102" s="151">
        <v>14</v>
      </c>
      <c r="H102" s="151">
        <v>16</v>
      </c>
      <c r="I102" s="196">
        <v>18</v>
      </c>
      <c r="J102" s="151">
        <v>18</v>
      </c>
      <c r="K102" s="196">
        <v>18</v>
      </c>
      <c r="L102" s="151">
        <v>18</v>
      </c>
      <c r="M102" s="369">
        <v>18</v>
      </c>
      <c r="N102" s="368">
        <v>0</v>
      </c>
      <c r="O102" s="184"/>
      <c r="P102" s="186"/>
      <c r="Q102" s="178"/>
    </row>
    <row r="103" spans="2:17" s="3" customFormat="1" ht="15.75" thickBot="1">
      <c r="B103" s="371" t="s">
        <v>107</v>
      </c>
      <c r="C103" s="372" t="s">
        <v>78</v>
      </c>
      <c r="D103" s="203" t="s">
        <v>78</v>
      </c>
      <c r="E103" s="203" t="s">
        <v>78</v>
      </c>
      <c r="F103" s="203" t="s">
        <v>78</v>
      </c>
      <c r="G103" s="203">
        <v>8.4347826086956523</v>
      </c>
      <c r="H103" s="203">
        <v>7.666666666666667</v>
      </c>
      <c r="I103" s="203">
        <v>8</v>
      </c>
      <c r="J103" s="203">
        <v>7.9333333333333336</v>
      </c>
      <c r="K103" s="203">
        <v>5.4545454545454497</v>
      </c>
      <c r="L103" s="204">
        <v>6.56</v>
      </c>
      <c r="M103" s="373">
        <v>7</v>
      </c>
      <c r="N103" s="374"/>
      <c r="O103" s="184"/>
      <c r="P103" s="186"/>
      <c r="Q103" s="178"/>
    </row>
    <row r="104" spans="2:17" s="3" customFormat="1">
      <c r="B104" s="7"/>
      <c r="C104" s="179"/>
      <c r="D104" s="180"/>
      <c r="E104" s="180"/>
      <c r="F104" s="7"/>
      <c r="G104" s="7"/>
      <c r="H104" s="181"/>
      <c r="I104" s="182"/>
      <c r="J104" s="7"/>
      <c r="L104" s="183"/>
      <c r="M104" s="184"/>
      <c r="N104" s="184"/>
      <c r="O104" s="184"/>
      <c r="P104" s="186"/>
      <c r="Q104" s="178"/>
    </row>
    <row r="105" spans="2:17" s="3" customFormat="1" ht="15.75" thickBot="1">
      <c r="B105" s="7"/>
      <c r="C105" s="179"/>
      <c r="D105" s="180"/>
      <c r="E105" s="180"/>
      <c r="F105" s="7"/>
      <c r="G105" s="7"/>
      <c r="H105" s="181"/>
      <c r="I105" s="182"/>
      <c r="J105" s="7"/>
      <c r="L105" s="183"/>
      <c r="M105" s="184"/>
      <c r="N105" s="184"/>
      <c r="O105" s="184"/>
      <c r="P105" s="186"/>
      <c r="Q105" s="178"/>
    </row>
    <row r="106" spans="2:17" s="3" customFormat="1" ht="15.75" thickBot="1">
      <c r="B106" s="345" t="s">
        <v>86</v>
      </c>
      <c r="C106" s="346"/>
      <c r="D106" s="347"/>
      <c r="E106" s="180"/>
      <c r="F106" s="7"/>
      <c r="G106" s="7"/>
      <c r="H106" s="181"/>
      <c r="I106" s="182"/>
      <c r="J106" s="7"/>
      <c r="L106" s="183"/>
      <c r="M106" s="184"/>
      <c r="N106" s="184"/>
      <c r="O106" s="184"/>
      <c r="P106" s="186"/>
      <c r="Q106" s="178"/>
    </row>
    <row r="107" spans="2:17" s="3" customFormat="1" ht="15.75" thickBot="1">
      <c r="L107" s="183"/>
      <c r="M107" s="184"/>
      <c r="N107" s="184"/>
      <c r="O107" s="184"/>
      <c r="P107" s="186"/>
      <c r="Q107" s="178"/>
    </row>
    <row r="108" spans="2:17" s="3" customFormat="1" ht="15.75" thickBot="1">
      <c r="B108" s="11" t="s">
        <v>88</v>
      </c>
      <c r="L108" s="183"/>
      <c r="M108" s="184"/>
      <c r="N108" s="184"/>
      <c r="O108" s="184"/>
      <c r="P108" s="186"/>
      <c r="Q108" s="178"/>
    </row>
    <row r="109" spans="2:17" s="3" customFormat="1" ht="15.75" thickBot="1">
      <c r="B109" s="50"/>
      <c r="C109" s="205">
        <v>2002</v>
      </c>
      <c r="D109" s="79">
        <v>2003</v>
      </c>
      <c r="E109" s="79">
        <v>2004</v>
      </c>
      <c r="F109" s="78">
        <v>2005</v>
      </c>
      <c r="G109" s="78">
        <v>2006</v>
      </c>
      <c r="H109" s="206">
        <v>2007</v>
      </c>
      <c r="I109" s="206">
        <v>2008</v>
      </c>
      <c r="J109" s="52">
        <v>2009</v>
      </c>
      <c r="K109" s="81">
        <v>2010</v>
      </c>
      <c r="L109" s="207">
        <v>2011</v>
      </c>
      <c r="M109" s="361">
        <v>2012</v>
      </c>
      <c r="N109" s="184"/>
      <c r="O109" s="184"/>
      <c r="P109" s="208"/>
      <c r="Q109" s="178"/>
    </row>
    <row r="110" spans="2:17" s="3" customFormat="1">
      <c r="B110" s="209" t="s">
        <v>50</v>
      </c>
      <c r="C110" s="210">
        <v>0.59899999999999998</v>
      </c>
      <c r="D110" s="211">
        <v>0.58499999999999996</v>
      </c>
      <c r="E110" s="211">
        <v>0.60691144708423328</v>
      </c>
      <c r="F110" s="212">
        <v>0.5</v>
      </c>
      <c r="G110" s="212">
        <v>0.501</v>
      </c>
      <c r="H110" s="212">
        <v>0.40389294403892945</v>
      </c>
      <c r="I110" s="212">
        <v>0.50123456790123455</v>
      </c>
      <c r="J110" s="213">
        <f>+'[1]BASE (2)'!AB451</f>
        <v>0.45783132530120479</v>
      </c>
      <c r="K110" s="212">
        <v>0.39942528735632182</v>
      </c>
      <c r="L110" s="98">
        <v>0.41260000000000002</v>
      </c>
      <c r="M110" s="375">
        <f>127/333</f>
        <v>0.38138138138138139</v>
      </c>
      <c r="N110" s="184"/>
      <c r="O110" s="184"/>
      <c r="P110" s="186"/>
      <c r="Q110" s="178"/>
    </row>
    <row r="111" spans="2:17" s="3" customFormat="1">
      <c r="B111" s="214" t="s">
        <v>51</v>
      </c>
      <c r="C111" s="215">
        <v>0.33100000000000002</v>
      </c>
      <c r="D111" s="216">
        <v>0.36699999999999999</v>
      </c>
      <c r="E111" s="216">
        <v>0.38876889848812096</v>
      </c>
      <c r="F111" s="63">
        <v>0.48</v>
      </c>
      <c r="G111" s="63">
        <v>0.499</v>
      </c>
      <c r="H111" s="63">
        <v>0.59610705596107061</v>
      </c>
      <c r="I111" s="63">
        <v>0.49876543209876545</v>
      </c>
      <c r="J111" s="62">
        <f>+'[1]BASE (2)'!AB452</f>
        <v>0.54216867469879515</v>
      </c>
      <c r="K111" s="63">
        <v>0.59482758620689657</v>
      </c>
      <c r="L111" s="30">
        <v>0.57589999999999997</v>
      </c>
      <c r="M111" s="375">
        <f>202/333</f>
        <v>0.60660660660660659</v>
      </c>
      <c r="N111" s="184"/>
      <c r="O111" s="184"/>
      <c r="P111" s="186"/>
      <c r="Q111" s="178"/>
    </row>
    <row r="112" spans="2:17" s="3" customFormat="1" ht="15.75" thickBot="1">
      <c r="B112" s="217" t="s">
        <v>5</v>
      </c>
      <c r="C112" s="218">
        <v>7.0000000000000007E-2</v>
      </c>
      <c r="D112" s="219">
        <v>4.8000000000000001E-2</v>
      </c>
      <c r="E112" s="219">
        <v>4.3196544276457886E-3</v>
      </c>
      <c r="F112" s="220">
        <v>2.1999999999999999E-2</v>
      </c>
      <c r="G112" s="220">
        <v>0</v>
      </c>
      <c r="H112" s="220">
        <v>0</v>
      </c>
      <c r="I112" s="220">
        <v>0</v>
      </c>
      <c r="J112" s="221">
        <v>0</v>
      </c>
      <c r="K112" s="220">
        <v>5.7471264367816091E-3</v>
      </c>
      <c r="L112" s="38">
        <v>1.15E-2</v>
      </c>
      <c r="M112" s="375">
        <f>4/333</f>
        <v>1.2012012012012012E-2</v>
      </c>
      <c r="N112" s="184"/>
      <c r="O112" s="184"/>
      <c r="P112" s="186"/>
      <c r="Q112" s="178"/>
    </row>
    <row r="113" spans="2:17" s="3" customFormat="1" ht="15.75" thickBot="1">
      <c r="B113" s="222" t="s">
        <v>1</v>
      </c>
      <c r="C113" s="223">
        <f>SUM(C110:C112)</f>
        <v>1</v>
      </c>
      <c r="D113" s="224">
        <f t="shared" ref="D113:J113" si="3">SUM(D110:D112)</f>
        <v>1</v>
      </c>
      <c r="E113" s="224">
        <f t="shared" si="3"/>
        <v>1</v>
      </c>
      <c r="F113" s="224">
        <f t="shared" si="3"/>
        <v>1.002</v>
      </c>
      <c r="G113" s="224">
        <f t="shared" si="3"/>
        <v>1</v>
      </c>
      <c r="H113" s="224">
        <f t="shared" si="3"/>
        <v>1</v>
      </c>
      <c r="I113" s="224">
        <f t="shared" si="3"/>
        <v>1</v>
      </c>
      <c r="J113" s="225">
        <f t="shared" si="3"/>
        <v>1</v>
      </c>
      <c r="K113" s="226">
        <f>SUM(K110:K112)</f>
        <v>1</v>
      </c>
      <c r="L113" s="112">
        <f>SUM(L110:L112)</f>
        <v>0.99999999999999989</v>
      </c>
      <c r="M113" s="376">
        <f>SUM(M110:M112)</f>
        <v>1</v>
      </c>
      <c r="N113" s="184"/>
      <c r="P113" s="186"/>
      <c r="Q113" s="178"/>
    </row>
    <row r="114" spans="2:17" s="3" customFormat="1">
      <c r="B114" s="4"/>
      <c r="C114" s="3" t="s">
        <v>83</v>
      </c>
      <c r="D114" s="227"/>
      <c r="E114" s="227"/>
      <c r="F114" s="59"/>
      <c r="G114" s="228"/>
      <c r="H114" s="7"/>
      <c r="I114" s="7"/>
      <c r="J114" s="7"/>
      <c r="K114" s="7"/>
      <c r="L114" s="229"/>
      <c r="M114" s="184"/>
      <c r="N114" s="184"/>
    </row>
    <row r="115" spans="2:17" s="3" customFormat="1">
      <c r="B115" s="4"/>
      <c r="D115" s="227"/>
      <c r="E115" s="227"/>
      <c r="F115" s="59"/>
      <c r="G115" s="228"/>
      <c r="H115" s="7"/>
      <c r="I115" s="7"/>
      <c r="J115" s="7"/>
      <c r="K115" s="7"/>
      <c r="L115" s="229"/>
      <c r="M115" s="184"/>
      <c r="N115" s="184"/>
    </row>
    <row r="116" spans="2:17" s="3" customFormat="1" ht="15.75" thickBot="1">
      <c r="B116" s="4"/>
      <c r="C116" s="227"/>
      <c r="D116" s="227"/>
      <c r="E116" s="227"/>
      <c r="F116" s="59"/>
      <c r="G116" s="228"/>
      <c r="H116" s="7"/>
      <c r="I116" s="7"/>
      <c r="J116" s="7"/>
      <c r="K116" s="7"/>
      <c r="L116" s="229"/>
      <c r="M116" s="184"/>
      <c r="N116" s="184"/>
    </row>
    <row r="117" spans="2:17" s="3" customFormat="1" ht="15.75" thickBot="1">
      <c r="B117" s="11" t="s">
        <v>89</v>
      </c>
      <c r="C117" s="230"/>
      <c r="D117" s="231"/>
      <c r="E117" s="232"/>
      <c r="F117" s="59"/>
      <c r="G117" s="228"/>
      <c r="H117" s="7"/>
      <c r="I117" s="7"/>
      <c r="J117" s="7"/>
      <c r="K117" s="7"/>
      <c r="L117" s="183"/>
      <c r="M117" s="184"/>
      <c r="N117" s="184"/>
    </row>
    <row r="118" spans="2:17" s="3" customFormat="1" ht="15.75" thickBot="1">
      <c r="B118" s="222"/>
      <c r="C118" s="79">
        <v>2002</v>
      </c>
      <c r="D118" s="79">
        <v>2003</v>
      </c>
      <c r="E118" s="79">
        <v>2004</v>
      </c>
      <c r="F118" s="78">
        <v>2005</v>
      </c>
      <c r="G118" s="78">
        <v>2006</v>
      </c>
      <c r="H118" s="206">
        <v>2007</v>
      </c>
      <c r="I118" s="206">
        <v>2008</v>
      </c>
      <c r="J118" s="52">
        <v>2009</v>
      </c>
      <c r="K118" s="233">
        <v>2010</v>
      </c>
      <c r="L118" s="234">
        <v>2011</v>
      </c>
      <c r="M118" s="377">
        <v>2012</v>
      </c>
      <c r="N118" s="184"/>
    </row>
    <row r="119" spans="2:17" s="3" customFormat="1" ht="15.75" thickBot="1">
      <c r="B119" s="222" t="s">
        <v>85</v>
      </c>
      <c r="C119" s="235" t="s">
        <v>78</v>
      </c>
      <c r="D119" s="236" t="s">
        <v>78</v>
      </c>
      <c r="E119" s="237" t="s">
        <v>78</v>
      </c>
      <c r="F119" s="238" t="s">
        <v>78</v>
      </c>
      <c r="G119" s="238">
        <v>472</v>
      </c>
      <c r="H119" s="238">
        <v>368</v>
      </c>
      <c r="I119" s="238">
        <v>429</v>
      </c>
      <c r="J119" s="239">
        <v>419</v>
      </c>
      <c r="K119" s="240">
        <v>269</v>
      </c>
      <c r="L119" s="114">
        <v>325</v>
      </c>
      <c r="M119" s="378">
        <v>274</v>
      </c>
      <c r="N119" s="184"/>
    </row>
    <row r="120" spans="2:17" s="3" customFormat="1" ht="15.75" thickBot="1">
      <c r="B120" s="4"/>
      <c r="C120" s="227"/>
      <c r="D120" s="227"/>
      <c r="E120" s="227"/>
      <c r="F120" s="59"/>
      <c r="G120" s="228"/>
      <c r="H120" s="58"/>
      <c r="I120" s="58"/>
      <c r="J120" s="58"/>
      <c r="L120" s="183"/>
      <c r="M120" s="184"/>
      <c r="N120" s="184"/>
    </row>
    <row r="121" spans="2:17" s="3" customFormat="1" ht="15.75" thickBot="1">
      <c r="B121" s="241" t="s">
        <v>84</v>
      </c>
      <c r="C121" s="227"/>
      <c r="D121" s="227"/>
      <c r="E121" s="227"/>
      <c r="F121" s="59"/>
      <c r="G121" s="228"/>
      <c r="H121" s="58"/>
      <c r="I121" s="58"/>
      <c r="J121" s="58"/>
      <c r="L121" s="183"/>
      <c r="M121" s="184"/>
      <c r="N121" s="184"/>
    </row>
    <row r="122" spans="2:17" s="3" customFormat="1" ht="15.75" thickBot="1">
      <c r="B122" s="242" t="s">
        <v>96</v>
      </c>
      <c r="C122" s="243"/>
      <c r="D122" s="231"/>
      <c r="E122" s="75"/>
      <c r="F122" s="75"/>
      <c r="G122" s="75"/>
      <c r="K122" s="244"/>
      <c r="L122" s="7"/>
      <c r="M122" s="7"/>
      <c r="N122" s="7"/>
      <c r="O122" s="7"/>
    </row>
    <row r="123" spans="2:17" s="3" customFormat="1" ht="15.75" thickBot="1">
      <c r="B123" s="50"/>
      <c r="C123" s="51">
        <v>2005</v>
      </c>
      <c r="D123" s="78">
        <v>2006</v>
      </c>
      <c r="E123" s="245">
        <v>2007</v>
      </c>
      <c r="F123" s="246">
        <v>2008</v>
      </c>
      <c r="G123" s="247">
        <v>2009</v>
      </c>
      <c r="H123" s="248">
        <v>2010</v>
      </c>
      <c r="I123" s="91">
        <v>2011</v>
      </c>
      <c r="J123" s="363">
        <v>2012</v>
      </c>
      <c r="L123" s="7"/>
      <c r="M123" s="9"/>
      <c r="N123" s="7"/>
      <c r="O123" s="7"/>
    </row>
    <row r="124" spans="2:17" s="3" customFormat="1">
      <c r="B124" s="26" t="s">
        <v>53</v>
      </c>
      <c r="C124" s="379">
        <v>0.55000000000000004</v>
      </c>
      <c r="D124" s="380">
        <v>0.55414012738853502</v>
      </c>
      <c r="E124" s="380">
        <v>0.60326086956521741</v>
      </c>
      <c r="F124" s="380">
        <v>0.55710955710955712</v>
      </c>
      <c r="G124" s="381">
        <v>0.4821002386634845</v>
      </c>
      <c r="H124" s="382">
        <v>0.57421875</v>
      </c>
      <c r="I124" s="382">
        <v>0.59099999999999997</v>
      </c>
      <c r="J124" s="383">
        <v>0.48880597014925375</v>
      </c>
      <c r="K124" s="252"/>
      <c r="L124" s="7"/>
      <c r="M124" s="7"/>
      <c r="N124" s="253"/>
      <c r="O124" s="7"/>
    </row>
    <row r="125" spans="2:17" s="3" customFormat="1">
      <c r="B125" s="26" t="s">
        <v>52</v>
      </c>
      <c r="C125" s="384">
        <v>0.37</v>
      </c>
      <c r="D125" s="63">
        <v>0.386411889596603</v>
      </c>
      <c r="E125" s="63">
        <v>0.33423913043478259</v>
      </c>
      <c r="F125" s="63">
        <v>0.37296037296037299</v>
      </c>
      <c r="G125" s="254">
        <v>0.441527446300716</v>
      </c>
      <c r="H125" s="216">
        <v>0.37890625</v>
      </c>
      <c r="I125" s="216">
        <v>0.34100000000000003</v>
      </c>
      <c r="J125" s="385">
        <v>0.42164179104477612</v>
      </c>
      <c r="K125" s="252"/>
      <c r="L125" s="7"/>
      <c r="M125" s="7"/>
      <c r="N125" s="253"/>
      <c r="O125" s="7"/>
    </row>
    <row r="126" spans="2:17" s="3" customFormat="1">
      <c r="B126" s="249" t="s">
        <v>4</v>
      </c>
      <c r="C126" s="386">
        <v>0.08</v>
      </c>
      <c r="D126" s="212">
        <v>5.9447983014861996E-2</v>
      </c>
      <c r="E126" s="212">
        <v>6.25E-2</v>
      </c>
      <c r="F126" s="212">
        <v>6.9930069930069935E-2</v>
      </c>
      <c r="G126" s="250">
        <v>7.6372315035799526E-2</v>
      </c>
      <c r="H126" s="211">
        <v>4.6875E-2</v>
      </c>
      <c r="I126" s="256">
        <v>6.8000000000000005E-2</v>
      </c>
      <c r="J126" s="385">
        <v>8.9552238805970144E-2</v>
      </c>
      <c r="K126" s="252"/>
      <c r="L126" s="7"/>
      <c r="M126" s="7"/>
      <c r="N126" s="253"/>
      <c r="O126" s="7"/>
    </row>
    <row r="127" spans="2:17" s="3" customFormat="1" ht="15.75" thickBot="1">
      <c r="B127" s="258" t="s">
        <v>1</v>
      </c>
      <c r="C127" s="387">
        <v>1</v>
      </c>
      <c r="D127" s="388">
        <v>1</v>
      </c>
      <c r="E127" s="388">
        <v>1</v>
      </c>
      <c r="F127" s="388">
        <v>1</v>
      </c>
      <c r="G127" s="388">
        <v>1</v>
      </c>
      <c r="H127" s="388">
        <v>1</v>
      </c>
      <c r="I127" s="388">
        <v>1</v>
      </c>
      <c r="J127" s="389">
        <v>1</v>
      </c>
      <c r="L127" s="7"/>
      <c r="M127" s="7"/>
      <c r="N127" s="253"/>
      <c r="O127" s="7"/>
    </row>
    <row r="128" spans="2:17" s="3" customFormat="1">
      <c r="C128" s="260"/>
      <c r="D128" s="261"/>
      <c r="E128" s="33"/>
      <c r="F128" s="33"/>
      <c r="G128" s="260"/>
      <c r="H128" s="262"/>
      <c r="I128" s="262"/>
      <c r="J128" s="33"/>
      <c r="K128" s="262"/>
      <c r="L128" s="4"/>
      <c r="M128" s="4"/>
      <c r="N128" s="152"/>
      <c r="O128" s="4"/>
      <c r="P128" s="262"/>
    </row>
    <row r="129" spans="2:16" s="3" customFormat="1">
      <c r="D129" s="263"/>
      <c r="E129" s="33"/>
      <c r="F129" s="49"/>
      <c r="I129" s="264"/>
      <c r="J129" s="33"/>
      <c r="K129" s="262"/>
      <c r="L129" s="4"/>
      <c r="M129" s="4"/>
      <c r="N129" s="152"/>
      <c r="O129" s="4"/>
      <c r="P129" s="262"/>
    </row>
    <row r="130" spans="2:16" s="3" customFormat="1">
      <c r="C130" s="262"/>
      <c r="D130" s="261"/>
      <c r="E130" s="33"/>
      <c r="F130" s="49"/>
      <c r="I130" s="264"/>
      <c r="J130" s="33"/>
      <c r="L130" s="7"/>
      <c r="M130" s="7"/>
      <c r="N130" s="253"/>
      <c r="O130" s="7"/>
    </row>
    <row r="131" spans="2:16" s="3" customFormat="1" ht="15.75" thickBot="1">
      <c r="C131" s="262"/>
      <c r="D131" s="262"/>
      <c r="E131" s="33"/>
      <c r="F131" s="49"/>
      <c r="I131" s="264"/>
      <c r="J131" s="33"/>
      <c r="L131" s="7"/>
      <c r="M131" s="7"/>
      <c r="N131" s="7"/>
      <c r="O131" s="7"/>
    </row>
    <row r="132" spans="2:16" s="3" customFormat="1" ht="15.75" thickBot="1">
      <c r="B132" s="242" t="s">
        <v>93</v>
      </c>
      <c r="C132" s="262"/>
      <c r="D132" s="262"/>
      <c r="E132" s="49"/>
      <c r="F132" s="49"/>
      <c r="I132" s="264"/>
      <c r="J132" s="33"/>
      <c r="L132" s="7"/>
      <c r="M132" s="7"/>
      <c r="N132" s="7"/>
      <c r="O132" s="7"/>
    </row>
    <row r="133" spans="2:16" s="3" customFormat="1" ht="15.75" thickBot="1">
      <c r="B133" s="50"/>
      <c r="C133" s="205">
        <v>2005</v>
      </c>
      <c r="D133" s="79">
        <v>2006</v>
      </c>
      <c r="E133" s="79">
        <v>2007</v>
      </c>
      <c r="F133" s="79">
        <v>2008</v>
      </c>
      <c r="G133" s="80">
        <v>2009</v>
      </c>
      <c r="H133" s="351">
        <v>2010</v>
      </c>
      <c r="I133" s="265">
        <v>2011</v>
      </c>
      <c r="J133" s="367">
        <v>2012</v>
      </c>
      <c r="K133" s="4"/>
      <c r="L133" s="4"/>
      <c r="M133" s="9"/>
      <c r="N133" s="253"/>
      <c r="O133" s="7"/>
    </row>
    <row r="134" spans="2:16" s="3" customFormat="1">
      <c r="B134" s="26" t="s">
        <v>55</v>
      </c>
      <c r="C134" s="28">
        <v>0.41</v>
      </c>
      <c r="D134" s="28">
        <v>0.33832976445396146</v>
      </c>
      <c r="E134" s="28">
        <v>0.39673913043478259</v>
      </c>
      <c r="F134" s="28">
        <v>0.31934731934731936</v>
      </c>
      <c r="G134" s="32">
        <v>0.35799522673031026</v>
      </c>
      <c r="H134" s="32">
        <v>0.31854838709677419</v>
      </c>
      <c r="I134" s="266">
        <v>0.253</v>
      </c>
      <c r="J134" s="390">
        <v>0.37547892720306514</v>
      </c>
      <c r="K134" s="4"/>
      <c r="L134" s="4"/>
      <c r="M134" s="31"/>
      <c r="N134" s="253"/>
      <c r="O134" s="7"/>
    </row>
    <row r="135" spans="2:16" s="3" customFormat="1">
      <c r="B135" s="34" t="s">
        <v>56</v>
      </c>
      <c r="C135" s="28">
        <v>0.5</v>
      </c>
      <c r="D135" s="28">
        <v>0.4411134903640257</v>
      </c>
      <c r="E135" s="28">
        <v>0.41304347826086957</v>
      </c>
      <c r="F135" s="28">
        <v>0.46620046620046618</v>
      </c>
      <c r="G135" s="32">
        <v>0.4701670644391408</v>
      </c>
      <c r="H135" s="32">
        <v>0.47177419354838712</v>
      </c>
      <c r="I135" s="267">
        <v>0.51700000000000002</v>
      </c>
      <c r="J135" s="390">
        <v>0.43678160919540232</v>
      </c>
      <c r="K135" s="4"/>
      <c r="L135" s="4"/>
      <c r="M135" s="31"/>
      <c r="N135" s="253"/>
      <c r="O135" s="7"/>
    </row>
    <row r="136" spans="2:16" s="3" customFormat="1" ht="15.75" thickBot="1">
      <c r="B136" s="26" t="s">
        <v>54</v>
      </c>
      <c r="C136" s="28">
        <v>0</v>
      </c>
      <c r="D136" s="28">
        <v>0.18629550321199143</v>
      </c>
      <c r="E136" s="28">
        <v>0.1358695652173913</v>
      </c>
      <c r="F136" s="28">
        <v>0.1655011655011655</v>
      </c>
      <c r="G136" s="32">
        <v>0.13603818615751789</v>
      </c>
      <c r="H136" s="32">
        <v>0.15725806451612903</v>
      </c>
      <c r="I136" s="266">
        <v>0.187</v>
      </c>
      <c r="J136" s="390">
        <v>0.1111111111111111</v>
      </c>
      <c r="K136" s="4"/>
      <c r="L136" s="4"/>
      <c r="M136" s="7"/>
      <c r="N136" s="253"/>
      <c r="O136" s="7"/>
    </row>
    <row r="137" spans="2:16" s="3" customFormat="1" ht="15.75" thickBot="1">
      <c r="B137" s="249" t="s">
        <v>4</v>
      </c>
      <c r="C137" s="28">
        <v>0.09</v>
      </c>
      <c r="D137" s="28">
        <v>3.4261241970021415E-2</v>
      </c>
      <c r="E137" s="28">
        <v>5.434782608695652E-2</v>
      </c>
      <c r="F137" s="28">
        <v>4.8951048951048952E-2</v>
      </c>
      <c r="G137" s="32">
        <v>3.5799522673031027E-2</v>
      </c>
      <c r="H137" s="391">
        <v>5.2419354838709679E-2</v>
      </c>
      <c r="I137" s="251">
        <v>4.3999999999999997E-2</v>
      </c>
      <c r="J137" s="390">
        <v>7.662835249042145E-2</v>
      </c>
      <c r="K137" s="4"/>
      <c r="L137" s="4"/>
      <c r="M137" s="7"/>
      <c r="N137" s="253"/>
      <c r="O137" s="7"/>
    </row>
    <row r="138" spans="2:16" s="3" customFormat="1" ht="15.75" thickBot="1">
      <c r="B138" s="258" t="s">
        <v>1</v>
      </c>
      <c r="C138" s="392">
        <v>0.99999999999999989</v>
      </c>
      <c r="D138" s="392">
        <v>1</v>
      </c>
      <c r="E138" s="392">
        <v>1</v>
      </c>
      <c r="F138" s="392">
        <v>1</v>
      </c>
      <c r="G138" s="392">
        <v>1</v>
      </c>
      <c r="H138" s="392">
        <v>0.99999999999999989</v>
      </c>
      <c r="I138" s="392">
        <v>1.0010000000000001</v>
      </c>
      <c r="J138" s="392">
        <v>1</v>
      </c>
      <c r="L138" s="7"/>
      <c r="M138" s="7"/>
      <c r="N138" s="253"/>
      <c r="O138" s="7"/>
    </row>
    <row r="139" spans="2:16" s="3" customFormat="1">
      <c r="B139" s="4"/>
      <c r="C139" s="268"/>
      <c r="D139" s="268"/>
      <c r="E139" s="268"/>
      <c r="F139" s="268"/>
      <c r="J139" s="74"/>
      <c r="N139" s="131"/>
    </row>
    <row r="140" spans="2:16" s="3" customFormat="1">
      <c r="C140" s="269"/>
      <c r="D140" s="7"/>
      <c r="E140" s="100"/>
      <c r="F140" s="348"/>
      <c r="G140" s="348"/>
      <c r="H140" s="348"/>
      <c r="I140" s="348"/>
      <c r="J140" s="348"/>
      <c r="K140" s="348"/>
      <c r="L140" s="348"/>
    </row>
    <row r="141" spans="2:16" s="3" customFormat="1" ht="15.75" thickBot="1">
      <c r="D141" s="7"/>
      <c r="E141" s="100"/>
      <c r="F141" s="348"/>
      <c r="G141" s="348"/>
      <c r="H141" s="348"/>
      <c r="I141" s="348"/>
      <c r="J141" s="348"/>
      <c r="K141" s="348"/>
      <c r="L141" s="348"/>
    </row>
    <row r="142" spans="2:16" s="3" customFormat="1" ht="15.75" thickBot="1">
      <c r="B142" s="242" t="s">
        <v>104</v>
      </c>
      <c r="D142" s="7"/>
      <c r="E142" s="100"/>
      <c r="F142" s="393"/>
      <c r="G142" s="393"/>
      <c r="H142" s="393"/>
      <c r="I142" s="393"/>
      <c r="J142" s="393"/>
    </row>
    <row r="143" spans="2:16" s="3" customFormat="1" ht="15.75" thickBot="1">
      <c r="B143" s="270"/>
      <c r="C143" s="90">
        <v>2005</v>
      </c>
      <c r="D143" s="78">
        <v>2006</v>
      </c>
      <c r="E143" s="78">
        <v>2007</v>
      </c>
      <c r="F143" s="206">
        <v>2008</v>
      </c>
      <c r="G143" s="80">
        <v>2009</v>
      </c>
      <c r="H143" s="394">
        <v>2010</v>
      </c>
      <c r="I143" s="395">
        <v>2011</v>
      </c>
      <c r="J143" s="367">
        <v>2012</v>
      </c>
      <c r="K143" s="4"/>
      <c r="M143" s="9"/>
      <c r="N143" s="7"/>
    </row>
    <row r="144" spans="2:16" s="3" customFormat="1" ht="15.75" thickBot="1">
      <c r="B144" s="273" t="s">
        <v>61</v>
      </c>
      <c r="C144" s="384">
        <v>9.2783505154639179E-2</v>
      </c>
      <c r="D144" s="28">
        <v>7.9569892473118284E-2</v>
      </c>
      <c r="E144" s="28">
        <v>8.6956521739130432E-2</v>
      </c>
      <c r="F144" s="28">
        <v>7.2261072261072257E-2</v>
      </c>
      <c r="G144" s="28">
        <v>6.9212410501193311E-2</v>
      </c>
      <c r="H144" s="28">
        <v>6.8825910931174086E-2</v>
      </c>
      <c r="I144" s="274">
        <v>0.09</v>
      </c>
      <c r="J144" s="396">
        <v>8.646616541353383E-2</v>
      </c>
      <c r="K144" s="152"/>
      <c r="M144" s="31"/>
      <c r="N144" s="272"/>
    </row>
    <row r="145" spans="2:16" s="3" customFormat="1" ht="15.75" thickBot="1">
      <c r="B145" s="397" t="s">
        <v>62</v>
      </c>
      <c r="C145" s="384">
        <v>0.14432989690721651</v>
      </c>
      <c r="D145" s="28">
        <v>0.1032258064516129</v>
      </c>
      <c r="E145" s="28">
        <v>0.14945652173913043</v>
      </c>
      <c r="F145" s="28">
        <v>0.14219114219114218</v>
      </c>
      <c r="G145" s="28">
        <v>9.7852028639618144E-2</v>
      </c>
      <c r="H145" s="28">
        <v>0.16599190283400811</v>
      </c>
      <c r="I145" s="274">
        <v>9.7000000000000003E-2</v>
      </c>
      <c r="J145" s="396">
        <v>0.10902255639097744</v>
      </c>
      <c r="K145" s="152"/>
      <c r="M145" s="31"/>
      <c r="N145" s="272"/>
    </row>
    <row r="146" spans="2:16" s="3" customFormat="1" ht="15.75" thickBot="1">
      <c r="B146" s="273" t="s">
        <v>63</v>
      </c>
      <c r="C146" s="384">
        <v>0.12371134020618557</v>
      </c>
      <c r="D146" s="28">
        <v>0.10752688172043011</v>
      </c>
      <c r="E146" s="28">
        <v>0.14673913043478262</v>
      </c>
      <c r="F146" s="28">
        <v>0.14685314685314685</v>
      </c>
      <c r="G146" s="28">
        <v>0.1026252983293556</v>
      </c>
      <c r="H146" s="28">
        <v>9.3117408906882596E-2</v>
      </c>
      <c r="I146" s="275">
        <v>0.126</v>
      </c>
      <c r="J146" s="396">
        <v>0.12406015037593984</v>
      </c>
      <c r="K146" s="152"/>
      <c r="M146" s="31"/>
      <c r="N146" s="272"/>
    </row>
    <row r="147" spans="2:16" s="3" customFormat="1" ht="15.75" thickBot="1">
      <c r="B147" s="273" t="s">
        <v>60</v>
      </c>
      <c r="C147" s="384">
        <v>6.1855670103092786E-2</v>
      </c>
      <c r="D147" s="28">
        <v>6.236559139784946E-2</v>
      </c>
      <c r="E147" s="28">
        <v>8.4239130434782608E-2</v>
      </c>
      <c r="F147" s="28">
        <v>6.9930069930069935E-2</v>
      </c>
      <c r="G147" s="28">
        <v>6.6825775656324582E-2</v>
      </c>
      <c r="H147" s="28">
        <v>6.4777327935222673E-2</v>
      </c>
      <c r="I147" s="398">
        <v>6.8000000000000005E-2</v>
      </c>
      <c r="J147" s="396">
        <v>6.0150375939849621E-2</v>
      </c>
      <c r="K147" s="152"/>
      <c r="M147" s="31"/>
      <c r="N147" s="272"/>
    </row>
    <row r="148" spans="2:16" s="3" customFormat="1" ht="15.75" thickBot="1">
      <c r="B148" s="273" t="s">
        <v>64</v>
      </c>
      <c r="C148" s="384">
        <v>0.34020618556701032</v>
      </c>
      <c r="D148" s="28">
        <v>0.40860215053763443</v>
      </c>
      <c r="E148" s="28">
        <v>0.31793478260869568</v>
      </c>
      <c r="F148" s="28">
        <v>0.32634032634032634</v>
      </c>
      <c r="G148" s="28">
        <v>0.4295942720763723</v>
      </c>
      <c r="H148" s="28">
        <v>0.35627530364372467</v>
      </c>
      <c r="I148" s="274">
        <v>0.32700000000000001</v>
      </c>
      <c r="J148" s="396">
        <v>0.36090225563909772</v>
      </c>
      <c r="K148" s="152"/>
      <c r="M148" s="31"/>
      <c r="N148" s="272"/>
    </row>
    <row r="149" spans="2:16" s="3" customFormat="1" ht="15.75" thickBot="1">
      <c r="B149" s="271" t="s">
        <v>57</v>
      </c>
      <c r="C149" s="386">
        <v>2.0618556701030927E-2</v>
      </c>
      <c r="D149" s="28">
        <v>2.3655913978494623E-2</v>
      </c>
      <c r="E149" s="28">
        <v>6.5217391304347824E-2</v>
      </c>
      <c r="F149" s="28">
        <v>2.7972027972027972E-2</v>
      </c>
      <c r="G149" s="28">
        <v>1.1933174224343675E-2</v>
      </c>
      <c r="H149" s="23">
        <v>1.6194331983805668E-2</v>
      </c>
      <c r="I149" s="251">
        <v>4.0000000000000001E-3</v>
      </c>
      <c r="J149" s="396">
        <v>1.1278195488721804E-2</v>
      </c>
      <c r="K149" s="152"/>
      <c r="M149" s="31"/>
      <c r="N149" s="272"/>
    </row>
    <row r="150" spans="2:16" s="3" customFormat="1" ht="15.75" thickBot="1">
      <c r="B150" s="273" t="s">
        <v>58</v>
      </c>
      <c r="C150" s="384">
        <v>6.1855670103092786E-2</v>
      </c>
      <c r="D150" s="28">
        <v>1.5053763440860216E-2</v>
      </c>
      <c r="E150" s="28">
        <v>8.152173913043478E-3</v>
      </c>
      <c r="F150" s="28">
        <v>1.8648018648018648E-2</v>
      </c>
      <c r="G150" s="28">
        <v>5.2505966587112173E-2</v>
      </c>
      <c r="H150" s="28">
        <v>4.4534412955465584E-2</v>
      </c>
      <c r="I150" s="274">
        <v>7.5999999999999998E-2</v>
      </c>
      <c r="J150" s="396">
        <v>6.0150375939849621E-2</v>
      </c>
      <c r="K150" s="152"/>
      <c r="M150" s="31"/>
      <c r="N150" s="272"/>
    </row>
    <row r="151" spans="2:16" s="3" customFormat="1" ht="15.75" thickBot="1">
      <c r="B151" s="273" t="s">
        <v>59</v>
      </c>
      <c r="C151" s="384">
        <v>5.1546391752577317E-2</v>
      </c>
      <c r="D151" s="28">
        <v>8.6021505376344093E-2</v>
      </c>
      <c r="E151" s="28">
        <v>8.1521739130434784E-2</v>
      </c>
      <c r="F151" s="28">
        <v>6.9930069930069935E-2</v>
      </c>
      <c r="G151" s="28">
        <v>5.4892601431980909E-2</v>
      </c>
      <c r="H151" s="28">
        <v>5.6680161943319839E-2</v>
      </c>
      <c r="I151" s="274">
        <v>8.5999999999999993E-2</v>
      </c>
      <c r="J151" s="396">
        <v>6.7669172932330823E-2</v>
      </c>
      <c r="K151" s="152"/>
      <c r="M151" s="31"/>
      <c r="N151" s="272"/>
    </row>
    <row r="152" spans="2:16" s="3" customFormat="1" ht="15.75" thickBot="1">
      <c r="B152" s="273" t="s">
        <v>94</v>
      </c>
      <c r="C152" s="384" t="s">
        <v>78</v>
      </c>
      <c r="D152" s="63" t="s">
        <v>78</v>
      </c>
      <c r="E152" s="63" t="s">
        <v>78</v>
      </c>
      <c r="F152" s="63" t="s">
        <v>78</v>
      </c>
      <c r="G152" s="28">
        <v>4.0572792362768499E-2</v>
      </c>
      <c r="H152" s="28">
        <v>3.2388663967611336E-2</v>
      </c>
      <c r="I152" s="274">
        <v>3.2000000000000001E-2</v>
      </c>
      <c r="J152" s="396">
        <v>4.1353383458646614E-2</v>
      </c>
      <c r="K152" s="152"/>
      <c r="M152" s="7"/>
      <c r="N152" s="272"/>
    </row>
    <row r="153" spans="2:16" s="3" customFormat="1" ht="15.75" thickBot="1">
      <c r="B153" s="273" t="s">
        <v>4</v>
      </c>
      <c r="C153" s="384">
        <v>9.2783505154639179E-2</v>
      </c>
      <c r="D153" s="28">
        <v>0.11397849462365592</v>
      </c>
      <c r="E153" s="28">
        <v>5.9782608695652176E-2</v>
      </c>
      <c r="F153" s="28">
        <v>0.12587412587412589</v>
      </c>
      <c r="G153" s="28">
        <v>7.3985680190930783E-2</v>
      </c>
      <c r="H153" s="28">
        <v>0.10121457489878542</v>
      </c>
      <c r="I153" s="274">
        <v>9.4E-2</v>
      </c>
      <c r="J153" s="396">
        <v>7.8947368421052627E-2</v>
      </c>
      <c r="K153" s="152"/>
      <c r="M153" s="7"/>
      <c r="N153" s="272"/>
    </row>
    <row r="154" spans="2:16" s="3" customFormat="1" ht="15.75" thickBot="1">
      <c r="B154" s="399"/>
      <c r="C154" s="400">
        <f t="shared" ref="C154:H154" si="4">SUM(C144:C153)</f>
        <v>0.98969072164948468</v>
      </c>
      <c r="D154" s="400">
        <f t="shared" si="4"/>
        <v>1</v>
      </c>
      <c r="E154" s="400">
        <f t="shared" si="4"/>
        <v>1</v>
      </c>
      <c r="F154" s="400">
        <f t="shared" si="4"/>
        <v>1</v>
      </c>
      <c r="G154" s="400">
        <f t="shared" si="4"/>
        <v>1</v>
      </c>
      <c r="H154" s="400">
        <f t="shared" si="4"/>
        <v>0.99999999999999989</v>
      </c>
      <c r="I154" s="400">
        <f>SUM(I144:I153)</f>
        <v>0.99999999999999989</v>
      </c>
      <c r="J154" s="259">
        <f>SUM(J144:J153)</f>
        <v>1</v>
      </c>
      <c r="K154" s="152"/>
      <c r="M154" s="31"/>
      <c r="N154" s="272"/>
    </row>
    <row r="155" spans="2:16" s="3" customFormat="1">
      <c r="C155" s="3" t="s">
        <v>95</v>
      </c>
      <c r="D155" s="7"/>
      <c r="E155" s="100"/>
      <c r="F155" s="393"/>
      <c r="G155" s="393"/>
      <c r="H155" s="401"/>
      <c r="I155" s="393"/>
      <c r="J155" s="393"/>
      <c r="K155" s="4"/>
      <c r="M155" s="31"/>
      <c r="N155" s="272"/>
    </row>
    <row r="156" spans="2:16" s="3" customFormat="1" ht="15.75" thickBot="1">
      <c r="D156" s="7"/>
      <c r="E156" s="100"/>
      <c r="F156" s="393"/>
      <c r="G156" s="393"/>
      <c r="H156" s="393"/>
      <c r="I156" s="393"/>
      <c r="J156" s="393"/>
      <c r="M156" s="31"/>
      <c r="N156" s="272"/>
    </row>
    <row r="157" spans="2:16" s="3" customFormat="1" ht="15.75" thickBot="1">
      <c r="B157" s="402" t="s">
        <v>105</v>
      </c>
      <c r="C157" s="403"/>
      <c r="D157" s="404"/>
      <c r="F157" s="393"/>
      <c r="G157" s="393"/>
      <c r="H157" s="393"/>
      <c r="I157" s="393"/>
      <c r="J157" s="101"/>
      <c r="M157" s="7"/>
      <c r="N157" s="272"/>
    </row>
    <row r="158" spans="2:16" s="3" customFormat="1" ht="15.75" thickBot="1">
      <c r="H158" s="4"/>
      <c r="I158" s="4"/>
    </row>
    <row r="159" spans="2:16" s="3" customFormat="1" ht="15.75" thickBot="1">
      <c r="B159" s="50"/>
      <c r="C159" s="405">
        <v>2007</v>
      </c>
      <c r="D159" s="15">
        <v>2008</v>
      </c>
      <c r="E159" s="16">
        <v>2009</v>
      </c>
      <c r="F159" s="406">
        <v>2010</v>
      </c>
      <c r="G159" s="407">
        <v>2011</v>
      </c>
      <c r="H159" s="363">
        <v>2012</v>
      </c>
      <c r="K159" s="4"/>
      <c r="L159" s="5"/>
      <c r="M159" s="4"/>
      <c r="N159" s="4"/>
      <c r="O159" s="4"/>
      <c r="P159" s="152"/>
    </row>
    <row r="160" spans="2:16" s="3" customFormat="1">
      <c r="B160" s="26" t="s">
        <v>36</v>
      </c>
      <c r="C160" s="408">
        <v>6.25E-2</v>
      </c>
      <c r="D160" s="409">
        <v>4.6620046620046623E-2</v>
      </c>
      <c r="E160" s="409">
        <v>3.3412887828162291E-2</v>
      </c>
      <c r="F160" s="409">
        <v>4.2801556420233464E-2</v>
      </c>
      <c r="G160" s="410">
        <v>4.9000000000000002E-2</v>
      </c>
      <c r="H160" s="411">
        <v>1.1538461538461539E-2</v>
      </c>
      <c r="I160" s="49"/>
      <c r="K160" s="4"/>
      <c r="L160" s="4"/>
      <c r="M160" s="152"/>
      <c r="N160" s="4"/>
      <c r="O160" s="4"/>
      <c r="P160" s="152"/>
    </row>
    <row r="161" spans="2:16" s="3" customFormat="1">
      <c r="B161" s="26" t="s">
        <v>33</v>
      </c>
      <c r="C161" s="408">
        <v>0.20923913043478262</v>
      </c>
      <c r="D161" s="409">
        <v>0.17016317016317017</v>
      </c>
      <c r="E161" s="409">
        <v>0.15035799522673032</v>
      </c>
      <c r="F161" s="409">
        <v>0.11284046692607004</v>
      </c>
      <c r="G161" s="410">
        <v>8.7999999999999995E-2</v>
      </c>
      <c r="H161" s="411">
        <v>0.17307692307692307</v>
      </c>
      <c r="I161" s="49"/>
      <c r="K161" s="4"/>
      <c r="L161" s="4"/>
      <c r="M161" s="152"/>
      <c r="N161" s="4"/>
      <c r="O161" s="4"/>
      <c r="P161" s="152"/>
    </row>
    <row r="162" spans="2:16" s="3" customFormat="1">
      <c r="B162" s="26" t="s">
        <v>39</v>
      </c>
      <c r="C162" s="408">
        <v>0.13858695652173914</v>
      </c>
      <c r="D162" s="409">
        <v>0.12354312354312354</v>
      </c>
      <c r="E162" s="409">
        <v>0.16706443914081145</v>
      </c>
      <c r="F162" s="409">
        <v>8.5603112840466927E-2</v>
      </c>
      <c r="G162" s="412">
        <v>0.106</v>
      </c>
      <c r="H162" s="411">
        <v>7.3076923076923081E-2</v>
      </c>
      <c r="I162" s="49"/>
      <c r="K162" s="4"/>
      <c r="L162" s="4"/>
      <c r="M162" s="152"/>
      <c r="N162" s="4"/>
      <c r="O162" s="4"/>
      <c r="P162" s="152"/>
    </row>
    <row r="163" spans="2:16" s="3" customFormat="1">
      <c r="B163" s="26" t="s">
        <v>42</v>
      </c>
      <c r="C163" s="408">
        <v>5.434782608695652E-3</v>
      </c>
      <c r="D163" s="409">
        <v>9.324009324009324E-3</v>
      </c>
      <c r="E163" s="409">
        <v>2.3866348448687352E-3</v>
      </c>
      <c r="F163" s="409">
        <v>3.8910505836575876E-3</v>
      </c>
      <c r="G163" s="398">
        <v>2.8000000000000001E-2</v>
      </c>
      <c r="H163" s="411">
        <v>7.6923076923076927E-3</v>
      </c>
      <c r="I163" s="49"/>
      <c r="K163" s="4"/>
      <c r="L163" s="4"/>
      <c r="M163" s="152"/>
      <c r="N163" s="4"/>
      <c r="O163" s="4"/>
      <c r="P163" s="152"/>
    </row>
    <row r="164" spans="2:16" s="3" customFormat="1">
      <c r="B164" s="26" t="s">
        <v>40</v>
      </c>
      <c r="C164" s="408">
        <v>1.6304347826086956E-2</v>
      </c>
      <c r="D164" s="409">
        <v>1.8648018648018648E-2</v>
      </c>
      <c r="E164" s="409">
        <v>2.386634844868735E-2</v>
      </c>
      <c r="F164" s="409">
        <v>3.8910505836575876E-2</v>
      </c>
      <c r="G164" s="413">
        <v>5.2999999999999999E-2</v>
      </c>
      <c r="H164" s="411">
        <v>3.8461538461538464E-2</v>
      </c>
      <c r="I164" s="49"/>
      <c r="K164" s="4"/>
      <c r="L164" s="4"/>
      <c r="M164" s="152"/>
      <c r="N164" s="4"/>
      <c r="O164" s="4"/>
      <c r="P164" s="152"/>
    </row>
    <row r="165" spans="2:16" s="3" customFormat="1">
      <c r="B165" s="26" t="s">
        <v>35</v>
      </c>
      <c r="C165" s="408">
        <v>0.20923913043478262</v>
      </c>
      <c r="D165" s="409">
        <v>0.26573426573426573</v>
      </c>
      <c r="E165" s="409">
        <v>0.21241050119331742</v>
      </c>
      <c r="F165" s="409">
        <v>0.24513618677042801</v>
      </c>
      <c r="G165" s="412">
        <v>0.24299999999999999</v>
      </c>
      <c r="H165" s="411">
        <v>0.2153846153846154</v>
      </c>
      <c r="I165" s="49"/>
      <c r="K165" s="4"/>
      <c r="L165" s="4"/>
      <c r="M165" s="152"/>
      <c r="N165" s="4"/>
      <c r="O165" s="4"/>
      <c r="P165" s="152"/>
    </row>
    <row r="166" spans="2:16" s="3" customFormat="1">
      <c r="B166" s="26" t="s">
        <v>49</v>
      </c>
      <c r="C166" s="408">
        <v>1.0869565217391304E-2</v>
      </c>
      <c r="D166" s="409">
        <v>0</v>
      </c>
      <c r="E166" s="409">
        <v>4.7732696897374704E-3</v>
      </c>
      <c r="F166" s="409">
        <v>1.556420233463035E-2</v>
      </c>
      <c r="G166" s="398">
        <v>2.8000000000000001E-2</v>
      </c>
      <c r="H166" s="411">
        <v>3.0769230769230771E-2</v>
      </c>
      <c r="I166" s="49"/>
      <c r="K166" s="4"/>
      <c r="L166" s="4"/>
      <c r="M166" s="152"/>
      <c r="N166" s="4"/>
      <c r="O166" s="4"/>
      <c r="P166" s="152"/>
    </row>
    <row r="167" spans="2:16" s="3" customFormat="1">
      <c r="B167" s="26" t="s">
        <v>46</v>
      </c>
      <c r="C167" s="408">
        <v>0.11684782608695653</v>
      </c>
      <c r="D167" s="409">
        <v>8.3916083916083919E-2</v>
      </c>
      <c r="E167" s="409">
        <v>9.0692124105011929E-2</v>
      </c>
      <c r="F167" s="409">
        <v>6.6147859922178989E-2</v>
      </c>
      <c r="G167" s="412">
        <v>5.2999999999999999E-2</v>
      </c>
      <c r="H167" s="411">
        <v>7.3076923076923081E-2</v>
      </c>
      <c r="I167" s="49"/>
      <c r="K167" s="4"/>
      <c r="L167" s="4"/>
      <c r="M167" s="152"/>
      <c r="N167" s="4"/>
      <c r="O167" s="4"/>
      <c r="P167" s="152"/>
    </row>
    <row r="168" spans="2:16" s="3" customFormat="1" ht="15.75" thickBot="1">
      <c r="B168" s="258" t="s">
        <v>32</v>
      </c>
      <c r="C168" s="414">
        <v>0</v>
      </c>
      <c r="D168" s="415">
        <v>2.331002331002331E-3</v>
      </c>
      <c r="E168" s="415">
        <v>0</v>
      </c>
      <c r="F168" s="416">
        <v>0</v>
      </c>
      <c r="G168" s="417">
        <v>0</v>
      </c>
      <c r="H168" s="411">
        <v>7.6923076923076927E-3</v>
      </c>
      <c r="K168" s="4"/>
      <c r="L168" s="4"/>
      <c r="M168" s="152"/>
      <c r="N168" s="4"/>
      <c r="O168" s="4"/>
      <c r="P168" s="152"/>
    </row>
    <row r="169" spans="2:16" s="3" customFormat="1">
      <c r="B169" s="26" t="s">
        <v>41</v>
      </c>
      <c r="C169" s="408">
        <v>3.5326086956521736E-2</v>
      </c>
      <c r="D169" s="409">
        <v>2.7972027972027972E-2</v>
      </c>
      <c r="E169" s="409">
        <v>3.5799522673031027E-2</v>
      </c>
      <c r="F169" s="409">
        <v>3.1128404669260701E-2</v>
      </c>
      <c r="G169" s="398">
        <v>3.2000000000000001E-2</v>
      </c>
      <c r="H169" s="411">
        <v>3.4615384615384617E-2</v>
      </c>
      <c r="I169" s="49"/>
      <c r="K169" s="4"/>
      <c r="L169" s="4"/>
      <c r="M169" s="152"/>
      <c r="N169" s="4"/>
      <c r="O169" s="4"/>
      <c r="P169" s="152"/>
    </row>
    <row r="170" spans="2:16" s="3" customFormat="1">
      <c r="B170" s="26" t="s">
        <v>43</v>
      </c>
      <c r="C170" s="408">
        <v>6.25E-2</v>
      </c>
      <c r="D170" s="409">
        <v>4.6620046620046623E-2</v>
      </c>
      <c r="E170" s="409">
        <v>5.9665871121718374E-2</v>
      </c>
      <c r="F170" s="409">
        <v>7.0038910505836577E-2</v>
      </c>
      <c r="G170" s="412">
        <v>0.06</v>
      </c>
      <c r="H170" s="411">
        <v>6.9230769230769235E-2</v>
      </c>
      <c r="I170" s="49"/>
      <c r="K170" s="4"/>
      <c r="L170" s="4"/>
      <c r="M170" s="152"/>
      <c r="N170" s="4"/>
      <c r="O170" s="4"/>
      <c r="P170" s="152"/>
    </row>
    <row r="171" spans="2:16" s="3" customFormat="1">
      <c r="B171" s="26" t="s">
        <v>48</v>
      </c>
      <c r="C171" s="408" t="s">
        <v>78</v>
      </c>
      <c r="D171" s="409">
        <v>4.662004662004662E-3</v>
      </c>
      <c r="E171" s="409">
        <v>2.3866348448687352E-3</v>
      </c>
      <c r="F171" s="409">
        <v>3.8910505836575876E-3</v>
      </c>
      <c r="G171" s="398">
        <v>7.0000000000000001E-3</v>
      </c>
      <c r="H171" s="411">
        <v>7.6923076923076927E-3</v>
      </c>
      <c r="I171" s="49"/>
      <c r="K171" s="4"/>
      <c r="L171" s="4"/>
      <c r="M171" s="152"/>
      <c r="N171" s="4"/>
      <c r="O171" s="4"/>
      <c r="P171" s="152"/>
    </row>
    <row r="172" spans="2:16" s="3" customFormat="1">
      <c r="B172" s="26" t="s">
        <v>44</v>
      </c>
      <c r="C172" s="408">
        <v>1.358695652173913E-2</v>
      </c>
      <c r="D172" s="409">
        <v>2.564102564102564E-2</v>
      </c>
      <c r="E172" s="409">
        <v>9.5465393794749408E-3</v>
      </c>
      <c r="F172" s="409">
        <v>1.556420233463035E-2</v>
      </c>
      <c r="G172" s="398">
        <v>2.5000000000000001E-2</v>
      </c>
      <c r="H172" s="411">
        <v>7.6923076923076927E-3</v>
      </c>
      <c r="I172" s="49"/>
      <c r="K172" s="4"/>
      <c r="L172" s="4"/>
      <c r="M172" s="152"/>
      <c r="N172" s="4"/>
      <c r="O172" s="4"/>
      <c r="P172" s="152"/>
    </row>
    <row r="173" spans="2:16" s="3" customFormat="1">
      <c r="B173" s="26" t="s">
        <v>34</v>
      </c>
      <c r="C173" s="408">
        <v>1.358695652173913E-2</v>
      </c>
      <c r="D173" s="409">
        <v>3.0303030303030304E-2</v>
      </c>
      <c r="E173" s="409">
        <v>3.5799522673031027E-2</v>
      </c>
      <c r="F173" s="409">
        <v>1.556420233463035E-2</v>
      </c>
      <c r="G173" s="398">
        <v>1.7999999999999999E-2</v>
      </c>
      <c r="H173" s="411">
        <v>3.0769230769230771E-2</v>
      </c>
      <c r="I173" s="49"/>
      <c r="K173" s="4"/>
      <c r="L173" s="4"/>
      <c r="M173" s="152"/>
      <c r="N173" s="4"/>
      <c r="O173" s="4"/>
      <c r="P173" s="152"/>
    </row>
    <row r="174" spans="2:16" s="3" customFormat="1">
      <c r="B174" s="26" t="s">
        <v>45</v>
      </c>
      <c r="C174" s="408">
        <v>1.6304347826086956E-2</v>
      </c>
      <c r="D174" s="409">
        <v>1.3986013986013986E-2</v>
      </c>
      <c r="E174" s="409">
        <v>2.1479713603818614E-2</v>
      </c>
      <c r="F174" s="409">
        <v>7.7821011673151752E-3</v>
      </c>
      <c r="G174" s="398">
        <v>2.5000000000000001E-2</v>
      </c>
      <c r="H174" s="411">
        <v>1.5384615384615385E-2</v>
      </c>
      <c r="I174" s="49"/>
      <c r="K174" s="4"/>
      <c r="L174" s="4"/>
      <c r="M174" s="152"/>
      <c r="N174" s="4"/>
      <c r="O174" s="4"/>
      <c r="P174" s="152"/>
    </row>
    <row r="175" spans="2:16" s="3" customFormat="1">
      <c r="B175" s="26" t="s">
        <v>47</v>
      </c>
      <c r="C175" s="408">
        <v>3.8043478260869568E-2</v>
      </c>
      <c r="D175" s="409">
        <v>3.0303030303030304E-2</v>
      </c>
      <c r="E175" s="409">
        <v>5.9665871121718374E-2</v>
      </c>
      <c r="F175" s="409">
        <v>5.4474708171206226E-2</v>
      </c>
      <c r="G175" s="398">
        <v>3.2000000000000001E-2</v>
      </c>
      <c r="H175" s="411">
        <v>6.5384615384615388E-2</v>
      </c>
      <c r="I175" s="49"/>
      <c r="K175" s="4"/>
      <c r="L175" s="4"/>
      <c r="M175" s="152"/>
      <c r="N175" s="4"/>
      <c r="O175" s="4"/>
      <c r="P175" s="152"/>
    </row>
    <row r="176" spans="2:16" s="3" customFormat="1">
      <c r="B176" s="26" t="s">
        <v>37</v>
      </c>
      <c r="C176" s="408">
        <v>1.358695652173913E-2</v>
      </c>
      <c r="D176" s="409">
        <v>3.2634032634032632E-2</v>
      </c>
      <c r="E176" s="409">
        <v>3.1026252983293555E-2</v>
      </c>
      <c r="F176" s="409">
        <v>2.3346303501945526E-2</v>
      </c>
      <c r="G176" s="412">
        <v>3.2000000000000001E-2</v>
      </c>
      <c r="H176" s="411">
        <v>3.0769230769230771E-2</v>
      </c>
      <c r="I176" s="49"/>
      <c r="K176" s="4"/>
      <c r="L176" s="4"/>
      <c r="M176" s="152"/>
      <c r="N176" s="4"/>
      <c r="O176" s="4"/>
      <c r="P176" s="152"/>
    </row>
    <row r="177" spans="2:16" s="3" customFormat="1">
      <c r="B177" s="26" t="s">
        <v>38</v>
      </c>
      <c r="C177" s="408" t="s">
        <v>78</v>
      </c>
      <c r="D177" s="409">
        <v>2.097902097902098E-2</v>
      </c>
      <c r="E177" s="409">
        <v>4.7732696897374704E-3</v>
      </c>
      <c r="F177" s="409">
        <v>1.9455252918287938E-2</v>
      </c>
      <c r="G177" s="398">
        <v>1.0999999999999999E-2</v>
      </c>
      <c r="H177" s="411">
        <v>1.5384615384615385E-2</v>
      </c>
      <c r="I177" s="49"/>
      <c r="K177" s="4"/>
      <c r="L177" s="4"/>
      <c r="M177" s="276"/>
      <c r="N177" s="4"/>
      <c r="O177" s="4"/>
      <c r="P177" s="152"/>
    </row>
    <row r="178" spans="2:16" s="3" customFormat="1">
      <c r="B178" s="34" t="s">
        <v>6</v>
      </c>
      <c r="C178" s="418">
        <v>3.8043478260869568E-2</v>
      </c>
      <c r="D178" s="416">
        <v>4.6620046620046623E-2</v>
      </c>
      <c r="E178" s="416">
        <v>5.4892601431980909E-2</v>
      </c>
      <c r="F178" s="416">
        <v>0.14785992217898833</v>
      </c>
      <c r="G178" s="413">
        <v>0.113</v>
      </c>
      <c r="H178" s="411">
        <v>9.2307692307692313E-2</v>
      </c>
      <c r="I178" s="49"/>
      <c r="K178" s="4"/>
      <c r="L178" s="4"/>
      <c r="M178" s="276"/>
      <c r="N178" s="4"/>
      <c r="O178" s="4"/>
      <c r="P178" s="152"/>
    </row>
    <row r="179" spans="2:16" s="3" customFormat="1">
      <c r="B179" s="339"/>
      <c r="C179" s="340"/>
      <c r="D179" s="340"/>
      <c r="E179" s="340"/>
      <c r="F179" s="340"/>
      <c r="G179" s="341"/>
      <c r="H179" s="4"/>
      <c r="K179" s="4"/>
      <c r="L179" s="4"/>
      <c r="M179" s="276"/>
      <c r="N179" s="4"/>
      <c r="O179" s="4"/>
      <c r="P179" s="152"/>
    </row>
    <row r="180" spans="2:16" s="3" customFormat="1">
      <c r="F180" s="7"/>
      <c r="G180" s="7"/>
      <c r="K180" s="4"/>
      <c r="L180" s="4"/>
      <c r="M180" s="276"/>
      <c r="N180" s="4"/>
      <c r="O180" s="4"/>
      <c r="P180" s="152"/>
    </row>
    <row r="181" spans="2:16" s="3" customFormat="1" ht="15.75" thickBot="1">
      <c r="K181" s="4"/>
      <c r="L181" s="4"/>
      <c r="M181" s="152"/>
      <c r="N181" s="4"/>
      <c r="O181" s="4"/>
      <c r="P181" s="152"/>
    </row>
    <row r="182" spans="2:16" s="3" customFormat="1" ht="15.75" thickBot="1">
      <c r="B182" s="278" t="s">
        <v>90</v>
      </c>
      <c r="J182" s="262"/>
      <c r="K182" s="4"/>
      <c r="L182" s="4"/>
      <c r="M182" s="152"/>
      <c r="N182" s="4"/>
      <c r="O182" s="4"/>
      <c r="P182" s="4"/>
    </row>
    <row r="183" spans="2:16" s="3" customFormat="1" ht="15.75" thickBot="1">
      <c r="B183" s="183"/>
      <c r="H183" s="262"/>
      <c r="J183" s="262"/>
      <c r="K183" s="269"/>
      <c r="L183" s="269"/>
      <c r="N183" s="100"/>
    </row>
    <row r="184" spans="2:16" s="3" customFormat="1" ht="15.75" thickBot="1">
      <c r="B184" s="39"/>
      <c r="C184" s="133">
        <v>2002</v>
      </c>
      <c r="D184" s="135">
        <v>2003</v>
      </c>
      <c r="E184" s="16">
        <v>2004</v>
      </c>
      <c r="F184" s="16">
        <v>2005</v>
      </c>
      <c r="G184" s="15">
        <v>2006</v>
      </c>
      <c r="H184" s="15">
        <v>2007</v>
      </c>
      <c r="I184" s="15">
        <v>2008</v>
      </c>
      <c r="J184" s="279">
        <v>2009</v>
      </c>
      <c r="K184" s="280">
        <v>2010</v>
      </c>
      <c r="L184" s="54">
        <v>2011</v>
      </c>
      <c r="M184" s="419">
        <v>2012</v>
      </c>
      <c r="N184" s="100"/>
      <c r="O184" s="7"/>
    </row>
    <row r="185" spans="2:16" s="3" customFormat="1">
      <c r="B185" s="281" t="s">
        <v>50</v>
      </c>
      <c r="C185" s="282">
        <v>7.1999999999999995E-2</v>
      </c>
      <c r="D185" s="283">
        <v>0.16796875</v>
      </c>
      <c r="E185" s="284">
        <v>0.13056379821958458</v>
      </c>
      <c r="F185" s="283">
        <v>8.5000000000000006E-2</v>
      </c>
      <c r="G185" s="28">
        <v>0.13615023474178403</v>
      </c>
      <c r="H185" s="30">
        <v>0.15151515151515152</v>
      </c>
      <c r="I185" s="212">
        <v>0.17587939698492464</v>
      </c>
      <c r="J185" s="285">
        <v>0.14736842105263157</v>
      </c>
      <c r="K185" s="286">
        <v>0.15107913669064749</v>
      </c>
      <c r="L185" s="251">
        <v>0.16900000000000001</v>
      </c>
      <c r="M185" s="420">
        <v>0.15527950310559005</v>
      </c>
      <c r="N185" s="100"/>
      <c r="O185" s="7"/>
    </row>
    <row r="186" spans="2:16" s="3" customFormat="1">
      <c r="B186" s="287" t="s">
        <v>51</v>
      </c>
      <c r="C186" s="288">
        <v>0.755</v>
      </c>
      <c r="D186" s="289">
        <v>0.625</v>
      </c>
      <c r="E186" s="290">
        <v>0.67359050445103863</v>
      </c>
      <c r="F186" s="289">
        <v>0.67300000000000004</v>
      </c>
      <c r="G186" s="28">
        <v>0.77464788732394363</v>
      </c>
      <c r="H186" s="30">
        <v>0.75151515151515147</v>
      </c>
      <c r="I186" s="63">
        <v>0.68341708542713564</v>
      </c>
      <c r="J186" s="62">
        <v>0.67894736842105263</v>
      </c>
      <c r="K186" s="29">
        <v>0.6690647482014388</v>
      </c>
      <c r="L186" s="274">
        <v>0.60099999999999998</v>
      </c>
      <c r="M186" s="420">
        <v>0.55279503105590067</v>
      </c>
      <c r="N186" s="100"/>
      <c r="O186" s="7"/>
    </row>
    <row r="187" spans="2:16" s="3" customFormat="1">
      <c r="B187" s="287" t="s">
        <v>65</v>
      </c>
      <c r="C187" s="288">
        <v>0.108</v>
      </c>
      <c r="D187" s="289">
        <v>0.15625</v>
      </c>
      <c r="E187" s="290">
        <v>0.12611275964391691</v>
      </c>
      <c r="F187" s="289">
        <v>0.17100000000000001</v>
      </c>
      <c r="G187" s="28">
        <v>6.5727699530516437E-2</v>
      </c>
      <c r="H187" s="30">
        <v>9.696969696969697E-2</v>
      </c>
      <c r="I187" s="63">
        <v>0.1407035175879397</v>
      </c>
      <c r="J187" s="63">
        <v>0.16315789473684211</v>
      </c>
      <c r="K187" s="29">
        <v>0.15827338129496402</v>
      </c>
      <c r="L187" s="274">
        <v>0.16200000000000001</v>
      </c>
      <c r="M187" s="420">
        <v>0.29192546583850931</v>
      </c>
    </row>
    <row r="188" spans="2:16" s="3" customFormat="1" ht="15.75" thickBot="1">
      <c r="B188" s="291" t="s">
        <v>66</v>
      </c>
      <c r="C188" s="292">
        <v>6.4000000000000001E-2</v>
      </c>
      <c r="D188" s="293">
        <v>5.078125E-2</v>
      </c>
      <c r="E188" s="294">
        <v>6.9732937685459948E-2</v>
      </c>
      <c r="F188" s="293">
        <v>7.0999999999999994E-2</v>
      </c>
      <c r="G188" s="28">
        <v>2.3474178403755867E-2</v>
      </c>
      <c r="H188" s="30">
        <v>0</v>
      </c>
      <c r="I188" s="220">
        <v>0</v>
      </c>
      <c r="J188" s="221">
        <v>1.0526315789473684E-2</v>
      </c>
      <c r="K188" s="295">
        <v>2.1582733812949641E-2</v>
      </c>
      <c r="L188" s="296">
        <v>6.8000000000000005E-2</v>
      </c>
      <c r="M188" s="420">
        <v>0</v>
      </c>
    </row>
    <row r="189" spans="2:16" s="3" customFormat="1" ht="15.75" thickBot="1">
      <c r="B189" s="39" t="s">
        <v>1</v>
      </c>
      <c r="C189" s="297">
        <f>SUM(C185:C188)</f>
        <v>0.99899999999999989</v>
      </c>
      <c r="D189" s="298">
        <f t="shared" ref="D189:J189" si="5">SUM(D185:D188)</f>
        <v>1</v>
      </c>
      <c r="E189" s="298">
        <f t="shared" si="5"/>
        <v>1</v>
      </c>
      <c r="F189" s="298">
        <f t="shared" si="5"/>
        <v>1</v>
      </c>
      <c r="G189" s="110">
        <f t="shared" si="5"/>
        <v>0.99999999999999989</v>
      </c>
      <c r="H189" s="110">
        <f t="shared" si="5"/>
        <v>0.99999999999999989</v>
      </c>
      <c r="I189" s="110">
        <f t="shared" si="5"/>
        <v>1</v>
      </c>
      <c r="J189" s="72">
        <f t="shared" si="5"/>
        <v>1</v>
      </c>
      <c r="K189" s="259">
        <f>SUM(K185:K188)</f>
        <v>1</v>
      </c>
      <c r="L189" s="259">
        <f>SUM(L185:L188)</f>
        <v>1</v>
      </c>
      <c r="M189" s="421">
        <v>1</v>
      </c>
    </row>
    <row r="190" spans="2:16" s="3" customFormat="1">
      <c r="G190" s="262"/>
      <c r="H190" s="262"/>
      <c r="I190" s="264"/>
      <c r="J190" s="33"/>
      <c r="K190" s="299"/>
    </row>
    <row r="191" spans="2:16" s="3" customFormat="1" ht="15.75" thickBot="1">
      <c r="G191" s="262"/>
      <c r="H191" s="262"/>
      <c r="I191" s="264"/>
      <c r="J191" s="33"/>
      <c r="K191" s="262"/>
    </row>
    <row r="192" spans="2:16" s="3" customFormat="1" ht="15.75" thickBot="1">
      <c r="B192" s="278" t="s">
        <v>91</v>
      </c>
      <c r="G192" s="262"/>
      <c r="H192" s="262"/>
      <c r="I192" s="264"/>
      <c r="J192" s="33"/>
      <c r="K192" s="262"/>
    </row>
    <row r="193" spans="2:18" s="3" customFormat="1" ht="15.75" thickBot="1">
      <c r="G193" s="262"/>
      <c r="H193" s="262"/>
      <c r="I193" s="264"/>
      <c r="J193" s="33"/>
      <c r="K193" s="262"/>
    </row>
    <row r="194" spans="2:18" s="3" customFormat="1" ht="15.75" thickBot="1">
      <c r="B194" s="300"/>
      <c r="C194" s="301">
        <v>2002</v>
      </c>
      <c r="D194" s="302">
        <v>2003</v>
      </c>
      <c r="E194" s="303">
        <v>2004</v>
      </c>
      <c r="F194" s="16">
        <v>2005</v>
      </c>
      <c r="G194" s="15">
        <v>2006</v>
      </c>
      <c r="H194" s="303">
        <v>2007</v>
      </c>
      <c r="I194" s="15">
        <v>2008</v>
      </c>
      <c r="J194" s="15">
        <v>2009</v>
      </c>
      <c r="K194" s="279">
        <v>2010</v>
      </c>
      <c r="L194" s="138">
        <v>2011</v>
      </c>
      <c r="M194" s="419">
        <v>2012</v>
      </c>
      <c r="N194" s="100"/>
    </row>
    <row r="195" spans="2:18" s="3" customFormat="1">
      <c r="B195" s="249" t="s">
        <v>50</v>
      </c>
      <c r="C195" s="304">
        <v>0.153</v>
      </c>
      <c r="D195" s="98">
        <v>0.20899999999999999</v>
      </c>
      <c r="E195" s="98">
        <v>0.14799999999999999</v>
      </c>
      <c r="F195" s="98">
        <v>5.6000000000000001E-2</v>
      </c>
      <c r="G195" s="28">
        <v>5.8823529411764705E-2</v>
      </c>
      <c r="H195" s="28">
        <v>0.16</v>
      </c>
      <c r="I195" s="28">
        <v>0.17142857142857143</v>
      </c>
      <c r="J195" s="28">
        <v>0.1</v>
      </c>
      <c r="K195" s="24">
        <v>0.375</v>
      </c>
      <c r="L195" s="305">
        <v>0</v>
      </c>
      <c r="M195" s="420">
        <v>0.15384615384615385</v>
      </c>
      <c r="N195" s="100"/>
    </row>
    <row r="196" spans="2:18" s="3" customFormat="1">
      <c r="B196" s="26" t="s">
        <v>67</v>
      </c>
      <c r="C196" s="306">
        <v>0.84699999999999998</v>
      </c>
      <c r="D196" s="30">
        <v>0.67400000000000004</v>
      </c>
      <c r="E196" s="30">
        <v>0.63600000000000001</v>
      </c>
      <c r="F196" s="30">
        <v>0.72</v>
      </c>
      <c r="G196" s="28">
        <v>0.26470588235294118</v>
      </c>
      <c r="H196" s="28">
        <v>0.68</v>
      </c>
      <c r="I196" s="28">
        <v>0.51428571428571423</v>
      </c>
      <c r="J196" s="28">
        <v>0.46666666666666667</v>
      </c>
      <c r="K196" s="29">
        <v>0.25</v>
      </c>
      <c r="L196" s="307">
        <v>0.52</v>
      </c>
      <c r="M196" s="420">
        <v>0.35897435897435898</v>
      </c>
      <c r="N196" s="100"/>
    </row>
    <row r="197" spans="2:18" s="3" customFormat="1">
      <c r="B197" s="26" t="s">
        <v>68</v>
      </c>
      <c r="C197" s="306">
        <v>0</v>
      </c>
      <c r="D197" s="30">
        <v>7.0000000000000007E-2</v>
      </c>
      <c r="E197" s="30">
        <v>0</v>
      </c>
      <c r="F197" s="30">
        <v>5.6000000000000001E-2</v>
      </c>
      <c r="G197" s="28">
        <v>0.20588235294117646</v>
      </c>
      <c r="H197" s="28">
        <v>0.12</v>
      </c>
      <c r="I197" s="28">
        <v>0.17142857142857143</v>
      </c>
      <c r="J197" s="28">
        <v>0.16666666666666666</v>
      </c>
      <c r="K197" s="29">
        <v>4.1666666666666664E-2</v>
      </c>
      <c r="L197" s="308">
        <v>0.28000000000000003</v>
      </c>
      <c r="M197" s="420">
        <v>0.10256410256410256</v>
      </c>
      <c r="N197" s="100"/>
    </row>
    <row r="198" spans="2:18" s="3" customFormat="1" ht="15.75" thickBot="1">
      <c r="B198" s="217" t="s">
        <v>5</v>
      </c>
      <c r="C198" s="35"/>
      <c r="D198" s="36"/>
      <c r="E198" s="36"/>
      <c r="F198" s="30">
        <v>5.6000000000000001E-2</v>
      </c>
      <c r="G198" s="28">
        <v>0.47060000000000002</v>
      </c>
      <c r="H198" s="28">
        <v>0.04</v>
      </c>
      <c r="I198" s="28">
        <v>0.1429</v>
      </c>
      <c r="J198" s="28">
        <v>0.26669999999999999</v>
      </c>
      <c r="K198" s="37">
        <v>0.33339999999999997</v>
      </c>
      <c r="L198" s="257">
        <v>0.2</v>
      </c>
      <c r="M198" s="420">
        <v>0.38461538461538464</v>
      </c>
      <c r="N198" s="7"/>
    </row>
    <row r="199" spans="2:18" s="3" customFormat="1" ht="15.75" thickBot="1">
      <c r="B199" s="222" t="s">
        <v>1</v>
      </c>
      <c r="C199" s="309">
        <f t="shared" ref="C199:L199" si="6">SUM(C195:C198)</f>
        <v>1</v>
      </c>
      <c r="D199" s="310">
        <f t="shared" si="6"/>
        <v>0.95300000000000007</v>
      </c>
      <c r="E199" s="310">
        <f t="shared" si="6"/>
        <v>0.78400000000000003</v>
      </c>
      <c r="F199" s="310">
        <f t="shared" si="6"/>
        <v>0.88800000000000012</v>
      </c>
      <c r="G199" s="45">
        <f t="shared" si="6"/>
        <v>1.0000117647058824</v>
      </c>
      <c r="H199" s="45">
        <f t="shared" si="6"/>
        <v>1</v>
      </c>
      <c r="I199" s="45">
        <f t="shared" si="6"/>
        <v>1.0000428571428572</v>
      </c>
      <c r="J199" s="45">
        <f t="shared" si="6"/>
        <v>1.0000333333333333</v>
      </c>
      <c r="K199" s="44">
        <f t="shared" si="6"/>
        <v>1.0000666666666667</v>
      </c>
      <c r="L199" s="44">
        <f t="shared" si="6"/>
        <v>1</v>
      </c>
      <c r="M199" s="422">
        <v>1</v>
      </c>
    </row>
    <row r="200" spans="2:18" s="3" customFormat="1">
      <c r="C200" s="65"/>
      <c r="D200" s="65"/>
      <c r="E200" s="65"/>
      <c r="F200" s="65"/>
      <c r="G200" s="311"/>
      <c r="H200" s="311"/>
      <c r="I200" s="312"/>
      <c r="J200" s="33"/>
      <c r="K200" s="262"/>
      <c r="L200" s="277"/>
    </row>
    <row r="201" spans="2:18" s="3" customFormat="1" ht="15.75" thickBot="1">
      <c r="G201" s="262"/>
      <c r="H201" s="262"/>
      <c r="I201" s="264"/>
      <c r="J201" s="33"/>
      <c r="K201" s="262"/>
    </row>
    <row r="202" spans="2:18" s="3" customFormat="1" ht="15.75" thickBot="1">
      <c r="B202" s="278" t="s">
        <v>92</v>
      </c>
      <c r="G202" s="101"/>
      <c r="H202" s="101"/>
      <c r="I202" s="101"/>
      <c r="J202" s="101"/>
      <c r="K202" s="101"/>
      <c r="L202" s="4"/>
      <c r="M202" s="4"/>
    </row>
    <row r="203" spans="2:18" s="3" customFormat="1" ht="15.75" thickBot="1">
      <c r="G203" s="262"/>
      <c r="H203" s="262"/>
      <c r="I203" s="264"/>
      <c r="J203" s="33"/>
      <c r="K203" s="262"/>
      <c r="M203" s="4"/>
      <c r="N203" s="4"/>
      <c r="O203" s="4"/>
      <c r="P203" s="4"/>
      <c r="Q203" s="4"/>
      <c r="R203" s="4"/>
    </row>
    <row r="204" spans="2:18" s="3" customFormat="1" ht="15.75" thickBot="1">
      <c r="B204" s="270"/>
      <c r="C204" s="313">
        <v>2002</v>
      </c>
      <c r="D204" s="206">
        <v>2003</v>
      </c>
      <c r="E204" s="314">
        <v>2004</v>
      </c>
      <c r="F204" s="78">
        <v>2005</v>
      </c>
      <c r="G204" s="79">
        <v>2006</v>
      </c>
      <c r="H204" s="79">
        <v>2007</v>
      </c>
      <c r="I204" s="206">
        <v>2008</v>
      </c>
      <c r="J204" s="80">
        <v>2009</v>
      </c>
      <c r="K204" s="315">
        <v>2010</v>
      </c>
      <c r="L204" s="54">
        <v>2011</v>
      </c>
      <c r="M204" s="316"/>
      <c r="N204" s="4"/>
      <c r="O204" s="4"/>
      <c r="P204" s="4"/>
      <c r="Q204" s="4"/>
      <c r="R204" s="4"/>
    </row>
    <row r="205" spans="2:18" s="3" customFormat="1">
      <c r="B205" s="273" t="s">
        <v>70</v>
      </c>
      <c r="C205" s="318">
        <v>0.216</v>
      </c>
      <c r="D205" s="30">
        <v>0.25</v>
      </c>
      <c r="E205" s="30">
        <v>0.316</v>
      </c>
      <c r="F205" s="30">
        <v>0.36599999999999999</v>
      </c>
      <c r="G205" s="30">
        <v>0.27058823529411763</v>
      </c>
      <c r="H205" s="30">
        <v>0.37096774193548387</v>
      </c>
      <c r="I205" s="28">
        <v>0.26470588235294118</v>
      </c>
      <c r="J205" s="28">
        <v>0.29007633587786258</v>
      </c>
      <c r="K205" s="319">
        <v>0.17708333333333334</v>
      </c>
      <c r="L205" s="417">
        <v>0.16750000000000001</v>
      </c>
      <c r="M205" s="423">
        <v>0.31666666666666665</v>
      </c>
      <c r="N205" s="101"/>
      <c r="O205" s="101"/>
      <c r="P205" s="101"/>
      <c r="Q205" s="101"/>
      <c r="R205" s="4"/>
    </row>
    <row r="206" spans="2:18" s="3" customFormat="1" ht="15.75" thickBot="1">
      <c r="B206" s="273" t="s">
        <v>72</v>
      </c>
      <c r="C206" s="318">
        <v>0.158</v>
      </c>
      <c r="D206" s="30">
        <v>0.11799999999999999</v>
      </c>
      <c r="E206" s="30">
        <v>8.1000000000000003E-2</v>
      </c>
      <c r="F206" s="30">
        <v>4.9000000000000002E-2</v>
      </c>
      <c r="G206" s="28">
        <v>8.8235294117647065E-2</v>
      </c>
      <c r="H206" s="28">
        <v>5.6451612903225805E-2</v>
      </c>
      <c r="I206" s="28">
        <v>8.8235294117647065E-2</v>
      </c>
      <c r="J206" s="29">
        <v>5.3435114503816793E-2</v>
      </c>
      <c r="K206" s="28">
        <v>5.2083333333333336E-2</v>
      </c>
      <c r="L206" s="398">
        <v>2.3E-2</v>
      </c>
      <c r="M206" s="423">
        <v>0.1</v>
      </c>
      <c r="N206" s="101"/>
      <c r="O206" s="101"/>
      <c r="P206" s="101"/>
      <c r="Q206" s="101"/>
      <c r="R206" s="4"/>
    </row>
    <row r="207" spans="2:18" s="3" customFormat="1">
      <c r="B207" s="271" t="s">
        <v>69</v>
      </c>
      <c r="C207" s="317">
        <v>0.35699999999999998</v>
      </c>
      <c r="D207" s="98">
        <v>0.32500000000000001</v>
      </c>
      <c r="E207" s="98">
        <v>0.40300000000000002</v>
      </c>
      <c r="F207" s="98">
        <v>0.373</v>
      </c>
      <c r="G207" s="30">
        <v>0.41176470588235292</v>
      </c>
      <c r="H207" s="30">
        <v>0.37903225806451613</v>
      </c>
      <c r="I207" s="28">
        <v>0.36764705882352944</v>
      </c>
      <c r="J207" s="29">
        <v>0.26717557251908397</v>
      </c>
      <c r="K207" s="22">
        <v>0.32291666666666669</v>
      </c>
      <c r="L207" s="424">
        <v>0.31819999999999998</v>
      </c>
      <c r="M207" s="423">
        <v>0.25</v>
      </c>
      <c r="N207" s="101"/>
      <c r="O207" s="101"/>
      <c r="P207" s="101"/>
      <c r="Q207" s="101"/>
      <c r="R207" s="4"/>
    </row>
    <row r="208" spans="2:18" s="3" customFormat="1">
      <c r="B208" s="273" t="s">
        <v>73</v>
      </c>
      <c r="C208" s="318">
        <v>5.8000000000000003E-2</v>
      </c>
      <c r="D208" s="30">
        <v>4.3999999999999997E-2</v>
      </c>
      <c r="E208" s="30">
        <v>0.06</v>
      </c>
      <c r="F208" s="30">
        <v>4.2000000000000003E-2</v>
      </c>
      <c r="G208" s="30">
        <v>2.9411764705882353E-2</v>
      </c>
      <c r="H208" s="30">
        <v>3.2258064516129031E-2</v>
      </c>
      <c r="I208" s="28">
        <v>2.9411764705882353E-2</v>
      </c>
      <c r="J208" s="28">
        <v>3.8167938931297711E-2</v>
      </c>
      <c r="K208" s="27">
        <v>3.125E-2</v>
      </c>
      <c r="L208" s="255">
        <v>4.4999999999999998E-2</v>
      </c>
      <c r="M208" s="423">
        <v>2.5000000000000001E-2</v>
      </c>
      <c r="N208" s="101"/>
      <c r="O208" s="101"/>
      <c r="P208" s="101"/>
      <c r="Q208" s="101"/>
      <c r="R208" s="4"/>
    </row>
    <row r="209" spans="2:18" s="3" customFormat="1">
      <c r="B209" s="273" t="s">
        <v>71</v>
      </c>
      <c r="C209" s="318">
        <v>0.21</v>
      </c>
      <c r="D209" s="30">
        <v>0.16200000000000001</v>
      </c>
      <c r="E209" s="30">
        <v>0.11600000000000001</v>
      </c>
      <c r="F209" s="30">
        <v>7.6999999999999999E-2</v>
      </c>
      <c r="G209" s="30">
        <v>0.12941176470588237</v>
      </c>
      <c r="H209" s="30">
        <v>0.12096774193548387</v>
      </c>
      <c r="I209" s="28">
        <v>0.13970588235294118</v>
      </c>
      <c r="J209" s="29">
        <v>0.23664122137404581</v>
      </c>
      <c r="K209" s="28">
        <v>0.20833333333333334</v>
      </c>
      <c r="L209" s="417">
        <v>0.10630000000000001</v>
      </c>
      <c r="M209" s="423">
        <v>0.24166666666666667</v>
      </c>
      <c r="N209" s="101"/>
      <c r="O209" s="101"/>
      <c r="P209" s="101"/>
      <c r="Q209" s="101"/>
      <c r="R209" s="4"/>
    </row>
    <row r="210" spans="2:18" s="3" customFormat="1">
      <c r="B210" s="320" t="s">
        <v>4</v>
      </c>
      <c r="C210" s="318">
        <v>0</v>
      </c>
      <c r="D210" s="30">
        <v>2.5999999999999999E-2</v>
      </c>
      <c r="E210" s="30">
        <v>2.3E-2</v>
      </c>
      <c r="F210" s="30">
        <v>4.9000000000000002E-2</v>
      </c>
      <c r="G210" s="30">
        <v>1.7647058823529412E-2</v>
      </c>
      <c r="H210" s="30">
        <v>3.2258064516129031E-2</v>
      </c>
      <c r="I210" s="28">
        <v>3.6764705882352942E-2</v>
      </c>
      <c r="J210" s="29">
        <v>3.0534351145038167E-2</v>
      </c>
      <c r="K210" s="28">
        <v>7.2916666666666671E-2</v>
      </c>
      <c r="L210" s="417">
        <v>4.4999999999999998E-2</v>
      </c>
      <c r="M210" s="423">
        <v>6.6666666666666666E-2</v>
      </c>
      <c r="N210" s="101"/>
      <c r="O210" s="101"/>
      <c r="P210" s="101"/>
      <c r="Q210" s="101"/>
      <c r="R210" s="4"/>
    </row>
    <row r="211" spans="2:18" s="3" customFormat="1" ht="15.75" thickBot="1">
      <c r="B211" s="321" t="s">
        <v>5</v>
      </c>
      <c r="C211" s="322">
        <v>0</v>
      </c>
      <c r="D211" s="38">
        <v>7.4999999999999997E-2</v>
      </c>
      <c r="E211" s="36">
        <v>0</v>
      </c>
      <c r="F211" s="38">
        <v>4.2000000000000003E-2</v>
      </c>
      <c r="G211" s="30">
        <v>5.2941176470588235E-2</v>
      </c>
      <c r="H211" s="30">
        <v>8.0645161290322578E-3</v>
      </c>
      <c r="I211" s="28">
        <v>7.3529411764705885E-2</v>
      </c>
      <c r="J211" s="29">
        <v>8.3969465648854963E-2</v>
      </c>
      <c r="K211" s="323">
        <v>0.13541666666666666</v>
      </c>
      <c r="L211" s="425">
        <v>0.29499999999999998</v>
      </c>
      <c r="M211" s="423">
        <v>0</v>
      </c>
      <c r="N211" s="101"/>
      <c r="O211" s="101"/>
      <c r="P211" s="101"/>
      <c r="Q211" s="101"/>
      <c r="R211" s="4"/>
    </row>
    <row r="212" spans="2:18" s="3" customFormat="1" ht="15.75" thickBot="1">
      <c r="B212" s="324" t="s">
        <v>1</v>
      </c>
      <c r="C212" s="44">
        <v>0.999</v>
      </c>
      <c r="D212" s="44">
        <v>1.0000000000000002</v>
      </c>
      <c r="E212" s="44">
        <v>0.99900000000000011</v>
      </c>
      <c r="F212" s="44">
        <v>0.99800000000000011</v>
      </c>
      <c r="G212" s="44">
        <v>1</v>
      </c>
      <c r="H212" s="44">
        <v>0.99999999999999989</v>
      </c>
      <c r="I212" s="44">
        <v>1.0000000000000002</v>
      </c>
      <c r="J212" s="44">
        <v>1</v>
      </c>
      <c r="K212" s="44">
        <v>1</v>
      </c>
      <c r="L212" s="44">
        <v>1</v>
      </c>
      <c r="M212" s="422">
        <v>1</v>
      </c>
      <c r="N212" s="325"/>
      <c r="O212" s="325"/>
      <c r="P212" s="325"/>
      <c r="Q212" s="325"/>
      <c r="R212" s="4"/>
    </row>
    <row r="213" spans="2:18" s="3" customFormat="1">
      <c r="I213" s="264"/>
      <c r="J213" s="33"/>
      <c r="M213" s="4"/>
    </row>
    <row r="214" spans="2:18" s="3" customFormat="1"/>
    <row r="215" spans="2:18" s="3" customFormat="1" ht="15.75" thickBot="1"/>
    <row r="216" spans="2:18" s="3" customFormat="1" ht="13.5" customHeight="1" thickBot="1">
      <c r="B216" s="278" t="s">
        <v>98</v>
      </c>
    </row>
    <row r="217" spans="2:18" s="3" customFormat="1" ht="15.75" thickBot="1">
      <c r="C217" s="65"/>
    </row>
    <row r="218" spans="2:18" s="3" customFormat="1" ht="15.75" thickBot="1">
      <c r="C218" s="326">
        <v>2011</v>
      </c>
      <c r="D218" s="419">
        <v>2012</v>
      </c>
    </row>
    <row r="219" spans="2:18" s="3" customFormat="1" ht="15.75" thickBot="1">
      <c r="B219" s="50" t="s">
        <v>99</v>
      </c>
      <c r="C219" s="114">
        <v>4.9800000000000004</v>
      </c>
      <c r="D219" s="426">
        <v>5.0906250000000002</v>
      </c>
    </row>
    <row r="220" spans="2:18" s="3" customFormat="1"/>
    <row r="221" spans="2:18" s="3" customFormat="1">
      <c r="C221" s="183"/>
    </row>
    <row r="222" spans="2:18" s="3" customFormat="1" ht="15.75" thickBot="1"/>
    <row r="223" spans="2:18" s="3" customFormat="1" ht="15.75" thickBot="1">
      <c r="B223" s="278" t="s">
        <v>100</v>
      </c>
    </row>
    <row r="224" spans="2:18" s="3" customFormat="1" ht="15.75" thickBot="1"/>
    <row r="225" spans="2:18" s="3" customFormat="1" ht="15.75" thickBot="1">
      <c r="C225" s="326">
        <v>2011</v>
      </c>
      <c r="D225" s="419">
        <v>2012</v>
      </c>
    </row>
    <row r="226" spans="2:18" s="3" customFormat="1" ht="15.75" thickBot="1">
      <c r="B226" s="50" t="s">
        <v>99</v>
      </c>
      <c r="C226" s="114">
        <v>5.39</v>
      </c>
      <c r="D226" s="426">
        <v>5.4472843450479234</v>
      </c>
    </row>
    <row r="227" spans="2:18" s="3" customFormat="1"/>
    <row r="228" spans="2:18" s="3" customFormat="1"/>
    <row r="229" spans="2:18" s="3" customFormat="1" ht="15.75" thickBot="1"/>
    <row r="230" spans="2:18" s="3" customFormat="1" ht="15.75" thickBot="1">
      <c r="B230" s="278" t="s">
        <v>101</v>
      </c>
    </row>
    <row r="231" spans="2:18" s="3" customFormat="1" ht="15.75" thickBot="1"/>
    <row r="232" spans="2:18" s="3" customFormat="1" ht="15.75" thickBot="1">
      <c r="C232" s="326">
        <v>2011</v>
      </c>
      <c r="D232" s="419">
        <v>2012</v>
      </c>
    </row>
    <row r="233" spans="2:18" s="3" customFormat="1" ht="15.75" thickBot="1">
      <c r="B233" s="50" t="s">
        <v>99</v>
      </c>
      <c r="C233" s="114">
        <v>7.06</v>
      </c>
      <c r="D233" s="426">
        <v>6.7222222222222223</v>
      </c>
    </row>
    <row r="234" spans="2:18" s="3" customFormat="1"/>
    <row r="235" spans="2:18" s="3" customForma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2"/>
      <c r="R236" s="2"/>
    </row>
    <row r="237" spans="2:18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2"/>
      <c r="R237" s="2"/>
    </row>
    <row r="238" spans="2:18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2"/>
      <c r="R238" s="2"/>
    </row>
    <row r="239" spans="2:18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2"/>
      <c r="R239" s="2"/>
    </row>
  </sheetData>
  <mergeCells count="5">
    <mergeCell ref="B3:E3"/>
    <mergeCell ref="B106:D106"/>
    <mergeCell ref="F140:L141"/>
    <mergeCell ref="B157:D157"/>
    <mergeCell ref="B83:C83"/>
  </mergeCells>
  <pageMargins left="0.7" right="0.7" top="0.75" bottom="0.75" header="0.3" footer="0.3"/>
  <pageSetup orientation="portrait" verticalDpi="0" r:id="rId1"/>
  <ignoredErrors>
    <ignoredError sqref="C113:J113 D114:K114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HISTORICO</vt:lpstr>
    </vt:vector>
  </TitlesOfParts>
  <Company>LyD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plizana</dc:creator>
  <cp:lastModifiedBy>aybbaumgartner</cp:lastModifiedBy>
  <dcterms:created xsi:type="dcterms:W3CDTF">2011-02-07T22:33:55Z</dcterms:created>
  <dcterms:modified xsi:type="dcterms:W3CDTF">2013-10-10T14:10:03Z</dcterms:modified>
</cp:coreProperties>
</file>